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2155" windowHeight="9975" tabRatio="909"/>
  </bookViews>
  <sheets>
    <sheet name="別紙２" sheetId="33" r:id="rId1"/>
    <sheet name="別紙３" sheetId="39" r:id="rId2"/>
    <sheet name="別紙２の記入要領" sheetId="37" r:id="rId3"/>
    <sheet name="別紙３の記入要領 " sheetId="40" r:id="rId4"/>
  </sheets>
  <definedNames>
    <definedName name="_xlnm.Print_Area" localSheetId="0">別紙２!$A$1:$R$39</definedName>
    <definedName name="_xlnm.Print_Area" localSheetId="2">別紙２の記入要領!$A$1:$R$49</definedName>
  </definedNames>
  <calcPr calcId="162913"/>
</workbook>
</file>

<file path=xl/calcChain.xml><?xml version="1.0" encoding="utf-8"?>
<calcChain xmlns="http://schemas.openxmlformats.org/spreadsheetml/2006/main">
  <c r="F2" i="40" l="1"/>
  <c r="F25" i="40"/>
  <c r="F17" i="40"/>
  <c r="F9" i="40"/>
  <c r="F17" i="39"/>
  <c r="F25" i="39"/>
  <c r="F9" i="39"/>
  <c r="F2" i="39"/>
  <c r="R28" i="37"/>
  <c r="R27" i="37"/>
  <c r="R26" i="37"/>
  <c r="R25" i="37"/>
  <c r="R24" i="37"/>
  <c r="R23" i="37"/>
  <c r="R22" i="37"/>
  <c r="R21" i="37"/>
  <c r="R20" i="37"/>
  <c r="R19" i="37"/>
  <c r="R18" i="37"/>
  <c r="R17" i="37" s="1"/>
  <c r="R16" i="37" s="1"/>
  <c r="R15" i="37"/>
  <c r="R14" i="37"/>
  <c r="R13" i="37"/>
  <c r="R12" i="37" s="1"/>
  <c r="R11" i="37" s="1"/>
  <c r="R28" i="33"/>
  <c r="R27" i="33"/>
  <c r="R25" i="33" s="1"/>
  <c r="R26" i="33"/>
  <c r="R24" i="33"/>
  <c r="R23" i="33"/>
  <c r="R22" i="33"/>
  <c r="R20" i="33"/>
  <c r="R19" i="33"/>
  <c r="R18" i="33"/>
  <c r="R15" i="33"/>
  <c r="R14" i="33"/>
  <c r="R13" i="33"/>
  <c r="R21" i="33"/>
  <c r="R29" i="37" l="1"/>
  <c r="R31" i="37" s="1"/>
  <c r="R33" i="37" s="1"/>
  <c r="R12" i="33"/>
  <c r="R11" i="33" s="1"/>
  <c r="R17" i="33"/>
  <c r="R16" i="33" s="1"/>
  <c r="N28" i="37"/>
  <c r="O28" i="37" s="1"/>
  <c r="N27" i="37"/>
  <c r="O27" i="37" s="1"/>
  <c r="N26" i="37"/>
  <c r="O26" i="37" s="1"/>
  <c r="N24" i="37"/>
  <c r="O24" i="37" s="1"/>
  <c r="N23" i="37"/>
  <c r="O23" i="37" s="1"/>
  <c r="N22" i="37"/>
  <c r="O22" i="37" s="1"/>
  <c r="N20" i="37"/>
  <c r="O20" i="37" s="1"/>
  <c r="N19" i="37"/>
  <c r="O19" i="37" s="1"/>
  <c r="N18" i="37"/>
  <c r="O18" i="37" s="1"/>
  <c r="N15" i="37"/>
  <c r="O15" i="37" s="1"/>
  <c r="O14" i="37"/>
  <c r="N14" i="37"/>
  <c r="N13" i="37"/>
  <c r="O13" i="37" s="1"/>
  <c r="R29" i="33" l="1"/>
  <c r="R31" i="33" s="1"/>
  <c r="R33" i="33" s="1"/>
  <c r="O36" i="33" s="1"/>
  <c r="P17" i="39" s="1"/>
  <c r="P17" i="40"/>
  <c r="O36" i="37"/>
  <c r="O21" i="37"/>
  <c r="O17" i="37"/>
  <c r="O25" i="37"/>
  <c r="N28" i="33"/>
  <c r="O28" i="33" s="1"/>
  <c r="N27" i="33"/>
  <c r="O27" i="33" s="1"/>
  <c r="N26" i="33"/>
  <c r="O26" i="33" s="1"/>
  <c r="N24" i="33"/>
  <c r="O24" i="33" s="1"/>
  <c r="N23" i="33"/>
  <c r="O23" i="33" s="1"/>
  <c r="N22" i="33"/>
  <c r="O22" i="33" s="1"/>
  <c r="N20" i="33"/>
  <c r="O20" i="33" s="1"/>
  <c r="N19" i="33"/>
  <c r="O19" i="33" s="1"/>
  <c r="N18" i="33"/>
  <c r="O18" i="33" s="1"/>
  <c r="N15" i="33"/>
  <c r="O15" i="33" s="1"/>
  <c r="N14" i="33"/>
  <c r="N13" i="33"/>
  <c r="O13" i="33" s="1"/>
  <c r="O16" i="37" l="1"/>
  <c r="O14" i="33"/>
  <c r="O12" i="37" l="1"/>
  <c r="O11" i="37" s="1"/>
  <c r="O29" i="37" l="1"/>
  <c r="O31" i="37" s="1"/>
  <c r="O33" i="37" s="1"/>
  <c r="O35" i="37" s="1"/>
  <c r="O37" i="37" s="1"/>
  <c r="P11" i="37"/>
  <c r="Q11" i="37" s="1"/>
  <c r="P16" i="37" l="1"/>
  <c r="Q16" i="37" s="1"/>
  <c r="Q29" i="37" s="1"/>
  <c r="P31" i="37"/>
  <c r="P29" i="37" l="1"/>
  <c r="P33" i="37" s="1"/>
  <c r="Q31" i="37"/>
  <c r="Q33" i="37" s="1"/>
  <c r="P9" i="40" l="1"/>
  <c r="F8" i="40"/>
  <c r="O17" i="33"/>
  <c r="O25" i="33"/>
  <c r="O21" i="33"/>
  <c r="O12" i="33"/>
  <c r="O11" i="33" s="1"/>
  <c r="P25" i="40" l="1"/>
  <c r="F13" i="40"/>
  <c r="O16" i="33"/>
  <c r="P16" i="33" s="1"/>
  <c r="Q16" i="33" s="1"/>
  <c r="P11" i="33"/>
  <c r="Q11" i="33" s="1"/>
  <c r="O29" i="33" l="1"/>
  <c r="O31" i="33" s="1"/>
  <c r="P13" i="40"/>
  <c r="F18" i="40"/>
  <c r="P18" i="40" s="1"/>
  <c r="Q29" i="33"/>
  <c r="P29" i="33"/>
  <c r="P31" i="33" l="1"/>
  <c r="Q31" i="33" s="1"/>
  <c r="Q33" i="33" s="1"/>
  <c r="P9" i="39" s="1"/>
  <c r="O33" i="33"/>
  <c r="O35" i="33" l="1"/>
  <c r="P33" i="33"/>
  <c r="F8" i="39" s="1"/>
  <c r="P25" i="39" l="1"/>
  <c r="F13" i="39"/>
  <c r="O37" i="33"/>
  <c r="F18" i="39" l="1"/>
  <c r="P18" i="39" s="1"/>
  <c r="P13" i="39"/>
</calcChain>
</file>

<file path=xl/sharedStrings.xml><?xml version="1.0" encoding="utf-8"?>
<sst xmlns="http://schemas.openxmlformats.org/spreadsheetml/2006/main" count="171" uniqueCount="88">
  <si>
    <t>積算内容</t>
    <rPh sb="0" eb="2">
      <t>セキサン</t>
    </rPh>
    <rPh sb="2" eb="4">
      <t>ナイヨウ</t>
    </rPh>
    <phoneticPr fontId="4"/>
  </si>
  <si>
    <t>項　　目</t>
    <rPh sb="0" eb="1">
      <t>コウ</t>
    </rPh>
    <rPh sb="3" eb="4">
      <t>メ</t>
    </rPh>
    <phoneticPr fontId="4"/>
  </si>
  <si>
    <t>１．直接経費</t>
    <rPh sb="2" eb="4">
      <t>チョクセツ</t>
    </rPh>
    <rPh sb="4" eb="6">
      <t>ケイヒ</t>
    </rPh>
    <phoneticPr fontId="4"/>
  </si>
  <si>
    <t>合　　　計</t>
    <rPh sb="0" eb="1">
      <t>ゴウ</t>
    </rPh>
    <rPh sb="4" eb="5">
      <t>ケイ</t>
    </rPh>
    <phoneticPr fontId="4"/>
  </si>
  <si>
    <t>３．総　額</t>
    <rPh sb="2" eb="3">
      <t>フサ</t>
    </rPh>
    <rPh sb="4" eb="5">
      <t>ガク</t>
    </rPh>
    <phoneticPr fontId="4"/>
  </si>
  <si>
    <t>１．直接経費　＋　２．一般管理費</t>
    <rPh sb="2" eb="4">
      <t>チョクセツ</t>
    </rPh>
    <rPh sb="4" eb="6">
      <t>ケイヒ</t>
    </rPh>
    <rPh sb="11" eb="13">
      <t>イッパン</t>
    </rPh>
    <rPh sb="13" eb="16">
      <t>カンリヒ</t>
    </rPh>
    <phoneticPr fontId="4"/>
  </si>
  <si>
    <t>２．一般管理費</t>
    <rPh sb="2" eb="4">
      <t>イッパン</t>
    </rPh>
    <rPh sb="4" eb="7">
      <t>カンリヒ</t>
    </rPh>
    <phoneticPr fontId="4"/>
  </si>
  <si>
    <t>自己負担（円）</t>
    <rPh sb="0" eb="2">
      <t>ジコ</t>
    </rPh>
    <rPh sb="2" eb="4">
      <t>フタン</t>
    </rPh>
    <rPh sb="5" eb="6">
      <t>エン</t>
    </rPh>
    <phoneticPr fontId="4"/>
  </si>
  <si>
    <t>Ⅰ物品費</t>
    <rPh sb="1" eb="3">
      <t>ブッピン</t>
    </rPh>
    <rPh sb="3" eb="4">
      <t>ヒ</t>
    </rPh>
    <phoneticPr fontId="4"/>
  </si>
  <si>
    <t>申請者名：</t>
    <rPh sb="0" eb="3">
      <t>シンセイシャ</t>
    </rPh>
    <rPh sb="3" eb="4">
      <t>メイ</t>
    </rPh>
    <phoneticPr fontId="4"/>
  </si>
  <si>
    <t>Ⅱ．その他</t>
    <rPh sb="4" eb="5">
      <t>タ</t>
    </rPh>
    <phoneticPr fontId="4"/>
  </si>
  <si>
    <t>①．設備備品費</t>
    <rPh sb="2" eb="4">
      <t>セツビ</t>
    </rPh>
    <rPh sb="4" eb="6">
      <t>ビヒン</t>
    </rPh>
    <phoneticPr fontId="4"/>
  </si>
  <si>
    <t>①．外注費（工事請負費等）</t>
    <rPh sb="2" eb="4">
      <t>ガイチュウ</t>
    </rPh>
    <rPh sb="4" eb="5">
      <t>ヒ</t>
    </rPh>
    <rPh sb="6" eb="8">
      <t>コウジ</t>
    </rPh>
    <rPh sb="8" eb="10">
      <t>ウケオイ</t>
    </rPh>
    <rPh sb="10" eb="11">
      <t>ヒ</t>
    </rPh>
    <rPh sb="11" eb="12">
      <t>トウ</t>
    </rPh>
    <phoneticPr fontId="4"/>
  </si>
  <si>
    <t>②．通信運搬費</t>
    <rPh sb="2" eb="4">
      <t>ツウシン</t>
    </rPh>
    <rPh sb="4" eb="6">
      <t>ウンパン</t>
    </rPh>
    <rPh sb="6" eb="7">
      <t>ヒ</t>
    </rPh>
    <phoneticPr fontId="4"/>
  </si>
  <si>
    <t>Ⅰ＋Ⅱ</t>
    <phoneticPr fontId="4"/>
  </si>
  <si>
    <t>（Ⅰ＋Ⅱ）×一般管理費率</t>
    <rPh sb="6" eb="8">
      <t>イッパン</t>
    </rPh>
    <rPh sb="8" eb="11">
      <t>カンリヒ</t>
    </rPh>
    <rPh sb="11" eb="12">
      <t>リツ</t>
    </rPh>
    <phoneticPr fontId="4"/>
  </si>
  <si>
    <t>③．その他諸経費</t>
    <rPh sb="4" eb="5">
      <t>ホカ</t>
    </rPh>
    <rPh sb="5" eb="8">
      <t>ショケイヒ</t>
    </rPh>
    <phoneticPr fontId="4"/>
  </si>
  <si>
    <t>単価（円）</t>
    <rPh sb="0" eb="2">
      <t>タンカ</t>
    </rPh>
    <rPh sb="3" eb="4">
      <t>エン</t>
    </rPh>
    <phoneticPr fontId="4"/>
  </si>
  <si>
    <t>単位</t>
    <rPh sb="0" eb="2">
      <t>タンイ</t>
    </rPh>
    <phoneticPr fontId="4"/>
  </si>
  <si>
    <t>税抜（注１）</t>
    <rPh sb="0" eb="2">
      <t>ゼイヌ</t>
    </rPh>
    <rPh sb="3" eb="4">
      <t>チュウ</t>
    </rPh>
    <phoneticPr fontId="4"/>
  </si>
  <si>
    <t>個数・人数</t>
    <rPh sb="0" eb="2">
      <t>コスウ</t>
    </rPh>
    <rPh sb="3" eb="5">
      <t>ニンズウ</t>
    </rPh>
    <phoneticPr fontId="4"/>
  </si>
  <si>
    <t>期間</t>
    <rPh sb="0" eb="2">
      <t>キカン</t>
    </rPh>
    <phoneticPr fontId="4"/>
  </si>
  <si>
    <t>（１円未満は端数切捨て）</t>
    <phoneticPr fontId="4"/>
  </si>
  <si>
    <t>項目</t>
    <rPh sb="0" eb="2">
      <t>コウモク</t>
    </rPh>
    <phoneticPr fontId="4"/>
  </si>
  <si>
    <t>別紙３</t>
    <phoneticPr fontId="16"/>
  </si>
  <si>
    <t>経費明細表</t>
    <rPh sb="0" eb="2">
      <t>ケイヒ</t>
    </rPh>
    <rPh sb="2" eb="5">
      <t>メイサイヒョウ</t>
    </rPh>
    <phoneticPr fontId="16"/>
  </si>
  <si>
    <t>（１）資金調達内訳</t>
    <phoneticPr fontId="16"/>
  </si>
  <si>
    <t>区分</t>
  </si>
  <si>
    <t>補助事業に要する経費（円）</t>
    <phoneticPr fontId="16"/>
  </si>
  <si>
    <t>資金の調達先（銀行等）</t>
    <phoneticPr fontId="16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</si>
  <si>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</si>
  <si>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</si>
  <si>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</si>
  <si>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</si>
  <si>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6"/>
  </si>
  <si>
    <t>補助金相当額（円）</t>
    <rPh sb="2" eb="3">
      <t>キン</t>
    </rPh>
    <rPh sb="3" eb="5">
      <t>ソウトウ</t>
    </rPh>
    <rPh sb="5" eb="6">
      <t>ガク</t>
    </rPh>
    <phoneticPr fontId="16"/>
  </si>
  <si>
    <t>合計額</t>
  </si>
  <si>
    <t>（注）補助金の支払は、補助事業終了後の精算払いとなるため、補助事業実施期間中、補助金
       相当分の資金を確保する必要がある。</t>
    <phoneticPr fontId="16"/>
  </si>
  <si>
    <t>（３）備考</t>
    <rPh sb="3" eb="5">
      <t>ビコウ</t>
    </rPh>
    <phoneticPr fontId="16"/>
  </si>
  <si>
    <t>自己負担</t>
    <rPh sb="0" eb="2">
      <t>ジコ</t>
    </rPh>
    <rPh sb="2" eb="4">
      <t>フタン</t>
    </rPh>
    <phoneticPr fontId="4"/>
  </si>
  <si>
    <t xml:space="preserve">株式会社●●●       </t>
    <rPh sb="0" eb="2">
      <t>カブシキ</t>
    </rPh>
    <rPh sb="2" eb="4">
      <t>カイシャ</t>
    </rPh>
    <phoneticPr fontId="4"/>
  </si>
  <si>
    <t>プリンター</t>
  </si>
  <si>
    <t>〇▽プリンター</t>
  </si>
  <si>
    <t xml:space="preserve">UPS(無停電電源装置）
</t>
  </si>
  <si>
    <t>UPS〇▽</t>
  </si>
  <si>
    <t>個</t>
    <rPh sb="0" eb="1">
      <t>コ</t>
    </rPh>
    <phoneticPr fontId="4"/>
  </si>
  <si>
    <t>ネットワーク工事</t>
    <rPh sb="6" eb="8">
      <t>コウジ</t>
    </rPh>
    <phoneticPr fontId="5"/>
  </si>
  <si>
    <t>〇▽工事</t>
  </si>
  <si>
    <t>◆×改修工事</t>
    <rPh sb="2" eb="4">
      <t>カイシュウ</t>
    </rPh>
    <rPh sb="4" eb="6">
      <t>コウジ</t>
    </rPh>
    <phoneticPr fontId="5"/>
  </si>
  <si>
    <t>◆×リフォーム</t>
    <phoneticPr fontId="5"/>
  </si>
  <si>
    <t>式</t>
    <rPh sb="0" eb="1">
      <t>シキ</t>
    </rPh>
    <phoneticPr fontId="4"/>
  </si>
  <si>
    <t>セキュリティ調査</t>
    <rPh sb="6" eb="8">
      <t>チョウサ</t>
    </rPh>
    <phoneticPr fontId="4"/>
  </si>
  <si>
    <t>脆弱性調査</t>
    <rPh sb="0" eb="3">
      <t>ゼイジャクセイ</t>
    </rPh>
    <rPh sb="3" eb="5">
      <t>チョウサ</t>
    </rPh>
    <phoneticPr fontId="4"/>
  </si>
  <si>
    <t>人</t>
    <rPh sb="0" eb="1">
      <t>ニン</t>
    </rPh>
    <phoneticPr fontId="4"/>
  </si>
  <si>
    <t>日</t>
    <rPh sb="0" eb="1">
      <t>ヒ</t>
    </rPh>
    <phoneticPr fontId="4"/>
  </si>
  <si>
    <t>人日</t>
    <rPh sb="0" eb="2">
      <t>ニンニチ</t>
    </rPh>
    <phoneticPr fontId="4"/>
  </si>
  <si>
    <t>（％：注２）</t>
    <rPh sb="3" eb="4">
      <t>チュウ</t>
    </rPh>
    <phoneticPr fontId="4"/>
  </si>
  <si>
    <t>（％：注２）</t>
    <rPh sb="3" eb="4">
      <t>チュウ</t>
    </rPh>
    <phoneticPr fontId="4"/>
  </si>
  <si>
    <t xml:space="preserve">                  </t>
    <phoneticPr fontId="4"/>
  </si>
  <si>
    <t>●●銀行</t>
    <rPh sb="2" eb="4">
      <t>ギンコウ</t>
    </rPh>
    <phoneticPr fontId="4"/>
  </si>
  <si>
    <t>株式会社■■■（親会社）</t>
    <rPh sb="0" eb="2">
      <t>カブシキ</t>
    </rPh>
    <rPh sb="2" eb="4">
      <t>カイシャ</t>
    </rPh>
    <rPh sb="8" eb="11">
      <t>オヤガイシャ</t>
    </rPh>
    <phoneticPr fontId="4"/>
  </si>
  <si>
    <t>売掛金債権の売却</t>
    <rPh sb="0" eb="3">
      <t>ウリカケキン</t>
    </rPh>
    <rPh sb="3" eb="5">
      <t>サイケン</t>
    </rPh>
    <rPh sb="6" eb="8">
      <t>バイキャク</t>
    </rPh>
    <phoneticPr fontId="4"/>
  </si>
  <si>
    <t>補助
対象外</t>
    <rPh sb="0" eb="2">
      <t>ホジョ</t>
    </rPh>
    <rPh sb="3" eb="6">
      <t>タイショウガイ</t>
    </rPh>
    <phoneticPr fontId="4"/>
  </si>
  <si>
    <t>補助対象経費（円）
税抜（注１）</t>
    <rPh sb="0" eb="2">
      <t>ホジョ</t>
    </rPh>
    <rPh sb="2" eb="4">
      <t>タイショウ</t>
    </rPh>
    <rPh sb="4" eb="6">
      <t>ケイヒ</t>
    </rPh>
    <rPh sb="5" eb="6">
      <t>ヒ</t>
    </rPh>
    <rPh sb="7" eb="8">
      <t>エン</t>
    </rPh>
    <rPh sb="10" eb="12">
      <t>ゼイヌ</t>
    </rPh>
    <rPh sb="13" eb="14">
      <t>チュウ</t>
    </rPh>
    <phoneticPr fontId="4"/>
  </si>
  <si>
    <t>補助金（円）</t>
    <rPh sb="0" eb="2">
      <t>ホジョ</t>
    </rPh>
    <rPh sb="2" eb="3">
      <t>キン</t>
    </rPh>
    <rPh sb="4" eb="5">
      <t>エン</t>
    </rPh>
    <phoneticPr fontId="4"/>
  </si>
  <si>
    <t>注１）消費税の計上ができるのは市町村のみ。市町村以外は税抜き価格を記載すること。</t>
    <phoneticPr fontId="4"/>
  </si>
  <si>
    <t>注２）一般管理費の計上ができるのは市町村以外のみ。また、一般管理費率は自社の実績割合又は10％のどちらか低い割合とする。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</si>
  <si>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</si>
  <si>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</si>
  <si>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補助事業費合計</t>
    <rPh sb="0" eb="2">
      <t>ホジョ</t>
    </rPh>
    <rPh sb="2" eb="5">
      <t>ジギョウヒ</t>
    </rPh>
    <rPh sb="5" eb="7">
      <t>ゴウケイ</t>
    </rPh>
    <phoneticPr fontId="4"/>
  </si>
  <si>
    <t>○</t>
  </si>
  <si>
    <t>運搬費</t>
    <rPh sb="0" eb="3">
      <t>ウンパンヒ</t>
    </rPh>
    <phoneticPr fontId="4"/>
  </si>
  <si>
    <t>産業廃棄物搬出</t>
    <rPh sb="0" eb="2">
      <t>サンギョウ</t>
    </rPh>
    <rPh sb="2" eb="5">
      <t>ハイキブツ</t>
    </rPh>
    <rPh sb="5" eb="7">
      <t>ハンシュツ</t>
    </rPh>
    <phoneticPr fontId="4"/>
  </si>
  <si>
    <t>式</t>
    <rPh sb="0" eb="1">
      <t>シキ</t>
    </rPh>
    <phoneticPr fontId="4"/>
  </si>
  <si>
    <t>回</t>
    <rPh sb="0" eb="1">
      <t>カイ</t>
    </rPh>
    <phoneticPr fontId="4"/>
  </si>
  <si>
    <t>補助対象外経費（円）
税抜（注１）</t>
    <rPh sb="0" eb="2">
      <t>ホジョ</t>
    </rPh>
    <rPh sb="2" eb="4">
      <t>タイショウ</t>
    </rPh>
    <rPh sb="4" eb="5">
      <t>ガイ</t>
    </rPh>
    <rPh sb="5" eb="7">
      <t>ケイヒ</t>
    </rPh>
    <rPh sb="6" eb="7">
      <t>ヒ</t>
    </rPh>
    <rPh sb="8" eb="9">
      <t>エン</t>
    </rPh>
    <rPh sb="11" eb="13">
      <t>ゼイヌ</t>
    </rPh>
    <rPh sb="14" eb="15">
      <t>チュウ</t>
    </rPh>
    <phoneticPr fontId="4"/>
  </si>
  <si>
    <t>○</t>
    <phoneticPr fontId="4"/>
  </si>
  <si>
    <t>別紙２</t>
    <rPh sb="0" eb="2">
      <t>ベッシ</t>
    </rPh>
    <phoneticPr fontId="4"/>
  </si>
  <si>
    <t>○</t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</si>
  <si>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16"/>
  </si>
  <si>
    <t>合計</t>
    <rPh sb="0" eb="2">
      <t>ゴウケイ</t>
    </rPh>
    <phoneticPr fontId="4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</si>
  <si>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6"/>
  </si>
  <si>
    <r>
      <rPr>
        <b/>
        <sz val="14"/>
        <color rgb="FFFF0000"/>
        <rFont val="ＭＳ Ｐゴシック"/>
        <family val="3"/>
        <charset val="128"/>
        <scheme val="minor"/>
      </rPr>
      <t>【記入例】</t>
    </r>
    <r>
      <rPr>
        <sz val="14"/>
        <color theme="1"/>
        <rFont val="ＭＳ Ｐゴシック"/>
        <family val="2"/>
        <charset val="128"/>
        <scheme val="minor"/>
      </rPr>
      <t>経費明細表</t>
    </r>
    <rPh sb="1" eb="3">
      <t>キニュウ</t>
    </rPh>
    <rPh sb="3" eb="4">
      <t>レイ</t>
    </rPh>
    <rPh sb="5" eb="7">
      <t>ケイヒ</t>
    </rPh>
    <rPh sb="7" eb="10">
      <t>メイサイヒョウ</t>
    </rPh>
    <phoneticPr fontId="16"/>
  </si>
  <si>
    <t>●●銀行からの借入金は、交付決定を条件に融資される見込み。
株式会社■■■からの借入金は、●月に入金予定。
売掛金債権は、●月に現金化予定。</t>
    <phoneticPr fontId="4"/>
  </si>
  <si>
    <t>小計</t>
    <rPh sb="0" eb="2">
      <t>ショウケイ</t>
    </rPh>
    <phoneticPr fontId="4"/>
  </si>
  <si>
    <t>合計</t>
    <phoneticPr fontId="4"/>
  </si>
  <si>
    <t>令和３年度沖縄テレワーク推進事業　補助事業支出計画書（施設整備事業用）</t>
    <rPh sb="0" eb="2">
      <t>レイワ</t>
    </rPh>
    <rPh sb="3" eb="5">
      <t>ネンド</t>
    </rPh>
    <rPh sb="5" eb="7">
      <t>オキナワ</t>
    </rPh>
    <rPh sb="12" eb="14">
      <t>スイシン</t>
    </rPh>
    <rPh sb="14" eb="16">
      <t>ジギョウ</t>
    </rPh>
    <rPh sb="17" eb="19">
      <t>ホジョ</t>
    </rPh>
    <rPh sb="19" eb="21">
      <t>ジギョウ</t>
    </rPh>
    <rPh sb="21" eb="23">
      <t>シシュツ</t>
    </rPh>
    <rPh sb="23" eb="26">
      <t>ケイカクショ</t>
    </rPh>
    <rPh sb="27" eb="29">
      <t>シセツ</t>
    </rPh>
    <rPh sb="29" eb="31">
      <t>セイビ</t>
    </rPh>
    <rPh sb="31" eb="34">
      <t>ジギョウヨウ</t>
    </rPh>
    <phoneticPr fontId="4"/>
  </si>
  <si>
    <r>
      <rPr>
        <sz val="12"/>
        <color rgb="FFFF0000"/>
        <rFont val="ＭＳ ゴシック"/>
        <family val="3"/>
        <charset val="128"/>
      </rPr>
      <t>【記入例】</t>
    </r>
    <r>
      <rPr>
        <sz val="12"/>
        <color theme="1"/>
        <rFont val="ＭＳ ゴシック"/>
        <family val="3"/>
        <charset val="128"/>
      </rPr>
      <t>令和３年度沖縄テレワーク推進事業　補助事業支出計画書（施設整備事業用）</t>
    </r>
    <rPh sb="1" eb="3">
      <t>キニュウ</t>
    </rPh>
    <rPh sb="3" eb="4">
      <t>レイ</t>
    </rPh>
    <rPh sb="5" eb="7">
      <t>レイワ</t>
    </rPh>
    <rPh sb="8" eb="10">
      <t>ネンド</t>
    </rPh>
    <rPh sb="10" eb="12">
      <t>オキナワ</t>
    </rPh>
    <rPh sb="17" eb="19">
      <t>スイシン</t>
    </rPh>
    <rPh sb="19" eb="21">
      <t>ジギョウ</t>
    </rPh>
    <rPh sb="22" eb="24">
      <t>ホジョ</t>
    </rPh>
    <rPh sb="24" eb="26">
      <t>ジギョウ</t>
    </rPh>
    <rPh sb="26" eb="28">
      <t>シシュツ</t>
    </rPh>
    <rPh sb="28" eb="31">
      <t>ケイカクショ</t>
    </rPh>
    <rPh sb="32" eb="34">
      <t>シセツ</t>
    </rPh>
    <rPh sb="34" eb="36">
      <t>セイビ</t>
    </rPh>
    <rPh sb="36" eb="39">
      <t>ジギョウヨウ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</si>
</sst>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FF9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4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50">
    <xf numFmtId="0" fontId="0" fillId="0" borderId="0" xfId="0">
      <alignment vertical="center"/>
    </xf>
    <xf numFmtId="0" fontId="6" fillId="0" borderId="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11" xfId="0" applyFont="1" applyFill="1" applyBorder="1">
      <alignment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3" xfId="0" applyFont="1" applyBorder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2" xfId="0" applyFont="1" applyFill="1" applyBorder="1" applyAlignment="1">
      <alignment vertical="top"/>
    </xf>
    <xf numFmtId="0" fontId="15" fillId="0" borderId="19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6" fillId="0" borderId="43" xfId="0" applyFont="1" applyFill="1" applyBorder="1" applyAlignment="1">
      <alignment vertical="top"/>
    </xf>
    <xf numFmtId="0" fontId="6" fillId="0" borderId="42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45" xfId="0" applyFont="1" applyFill="1" applyBorder="1" applyAlignment="1">
      <alignment vertical="top"/>
    </xf>
    <xf numFmtId="0" fontId="6" fillId="0" borderId="46" xfId="0" applyFont="1" applyFill="1" applyBorder="1" applyAlignment="1">
      <alignment vertical="top"/>
    </xf>
    <xf numFmtId="0" fontId="9" fillId="3" borderId="0" xfId="0" applyFont="1" applyFill="1" applyBorder="1" applyAlignment="1">
      <alignment vertical="center"/>
    </xf>
    <xf numFmtId="0" fontId="15" fillId="0" borderId="35" xfId="0" applyFont="1" applyFill="1" applyBorder="1">
      <alignment vertical="center"/>
    </xf>
    <xf numFmtId="0" fontId="6" fillId="4" borderId="16" xfId="0" applyFont="1" applyFill="1" applyBorder="1">
      <alignment vertical="center"/>
    </xf>
    <xf numFmtId="176" fontId="6" fillId="4" borderId="17" xfId="0" applyNumberFormat="1" applyFont="1" applyFill="1" applyBorder="1" applyAlignment="1">
      <alignment horizontal="center" vertical="top"/>
    </xf>
    <xf numFmtId="176" fontId="8" fillId="4" borderId="18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176" fontId="6" fillId="2" borderId="37" xfId="0" applyNumberFormat="1" applyFont="1" applyFill="1" applyBorder="1" applyAlignment="1">
      <alignment horizontal="right" vertical="top"/>
    </xf>
    <xf numFmtId="176" fontId="6" fillId="2" borderId="48" xfId="0" applyNumberFormat="1" applyFont="1" applyFill="1" applyBorder="1" applyAlignment="1">
      <alignment vertical="top" wrapText="1"/>
    </xf>
    <xf numFmtId="176" fontId="6" fillId="2" borderId="50" xfId="0" applyNumberFormat="1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27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/>
    </xf>
    <xf numFmtId="0" fontId="6" fillId="5" borderId="4" xfId="0" applyFont="1" applyFill="1" applyBorder="1" applyAlignment="1">
      <alignment vertical="top"/>
    </xf>
    <xf numFmtId="0" fontId="6" fillId="5" borderId="23" xfId="0" applyFont="1" applyFill="1" applyBorder="1" applyAlignment="1">
      <alignment vertical="top" wrapText="1"/>
    </xf>
    <xf numFmtId="176" fontId="6" fillId="5" borderId="24" xfId="0" applyNumberFormat="1" applyFont="1" applyFill="1" applyBorder="1" applyAlignment="1">
      <alignment horizontal="right" vertical="top"/>
    </xf>
    <xf numFmtId="176" fontId="6" fillId="5" borderId="32" xfId="0" applyNumberFormat="1" applyFont="1" applyFill="1" applyBorder="1" applyAlignment="1">
      <alignment vertical="top"/>
    </xf>
    <xf numFmtId="176" fontId="6" fillId="5" borderId="25" xfId="0" applyNumberFormat="1" applyFont="1" applyFill="1" applyBorder="1" applyAlignment="1">
      <alignment vertical="top"/>
    </xf>
    <xf numFmtId="0" fontId="6" fillId="5" borderId="12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76" fontId="6" fillId="2" borderId="52" xfId="0" applyNumberFormat="1" applyFont="1" applyFill="1" applyBorder="1" applyAlignment="1">
      <alignment vertical="top"/>
    </xf>
    <xf numFmtId="0" fontId="6" fillId="4" borderId="1" xfId="0" applyFont="1" applyFill="1" applyBorder="1">
      <alignment vertical="center"/>
    </xf>
    <xf numFmtId="0" fontId="6" fillId="4" borderId="0" xfId="0" applyFont="1" applyFill="1" applyBorder="1" applyAlignment="1">
      <alignment horizontal="center" vertical="top"/>
    </xf>
    <xf numFmtId="0" fontId="6" fillId="4" borderId="2" xfId="0" applyFont="1" applyFill="1" applyBorder="1" applyAlignment="1">
      <alignment horizontal="center" vertical="top"/>
    </xf>
    <xf numFmtId="176" fontId="6" fillId="4" borderId="20" xfId="0" applyNumberFormat="1" applyFont="1" applyFill="1" applyBorder="1" applyAlignment="1">
      <alignment horizontal="center" vertical="top"/>
    </xf>
    <xf numFmtId="176" fontId="6" fillId="4" borderId="21" xfId="0" applyNumberFormat="1" applyFont="1" applyFill="1" applyBorder="1" applyAlignment="1">
      <alignment horizontal="center" vertical="top"/>
    </xf>
    <xf numFmtId="176" fontId="8" fillId="4" borderId="22" xfId="0" applyNumberFormat="1" applyFont="1" applyFill="1" applyBorder="1" applyAlignment="1">
      <alignment horizontal="center" vertical="top"/>
    </xf>
    <xf numFmtId="176" fontId="6" fillId="4" borderId="53" xfId="0" applyNumberFormat="1" applyFont="1" applyFill="1" applyBorder="1" applyAlignment="1">
      <alignment horizontal="center" vertical="top"/>
    </xf>
    <xf numFmtId="0" fontId="6" fillId="2" borderId="37" xfId="0" applyNumberFormat="1" applyFont="1" applyFill="1" applyBorder="1" applyAlignment="1">
      <alignment horizontal="right" vertical="center"/>
    </xf>
    <xf numFmtId="0" fontId="6" fillId="5" borderId="32" xfId="0" applyNumberFormat="1" applyFont="1" applyFill="1" applyBorder="1" applyAlignment="1">
      <alignment horizontal="right" vertical="center"/>
    </xf>
    <xf numFmtId="38" fontId="6" fillId="0" borderId="25" xfId="8" applyFont="1" applyBorder="1" applyAlignment="1">
      <alignment horizontal="right" vertical="top"/>
    </xf>
    <xf numFmtId="0" fontId="6" fillId="3" borderId="23" xfId="0" applyFont="1" applyFill="1" applyBorder="1" applyAlignment="1">
      <alignment vertical="top" wrapText="1"/>
    </xf>
    <xf numFmtId="0" fontId="6" fillId="3" borderId="32" xfId="0" applyNumberFormat="1" applyFont="1" applyFill="1" applyBorder="1" applyAlignment="1">
      <alignment horizontal="right" vertical="center"/>
    </xf>
    <xf numFmtId="176" fontId="6" fillId="3" borderId="32" xfId="0" applyNumberFormat="1" applyFont="1" applyFill="1" applyBorder="1" applyAlignment="1">
      <alignment horizontal="center" vertical="top"/>
    </xf>
    <xf numFmtId="0" fontId="6" fillId="3" borderId="26" xfId="0" applyFont="1" applyFill="1" applyBorder="1" applyAlignment="1">
      <alignment vertical="top" wrapText="1"/>
    </xf>
    <xf numFmtId="38" fontId="6" fillId="0" borderId="61" xfId="8" applyFont="1" applyBorder="1" applyAlignment="1">
      <alignment horizontal="right" vertical="center"/>
    </xf>
    <xf numFmtId="9" fontId="6" fillId="3" borderId="44" xfId="9" applyNumberFormat="1" applyFont="1" applyFill="1" applyBorder="1" applyAlignment="1">
      <alignment horizontal="right" vertical="center"/>
    </xf>
    <xf numFmtId="38" fontId="6" fillId="0" borderId="14" xfId="8" applyFont="1" applyBorder="1" applyAlignment="1">
      <alignment horizontal="right" vertical="center"/>
    </xf>
    <xf numFmtId="38" fontId="6" fillId="0" borderId="0" xfId="8" applyFont="1" applyFill="1" applyBorder="1" applyAlignment="1">
      <alignment horizontal="right" vertical="center"/>
    </xf>
    <xf numFmtId="38" fontId="6" fillId="0" borderId="62" xfId="8" applyFont="1" applyBorder="1" applyAlignment="1">
      <alignment horizontal="right" vertical="center"/>
    </xf>
    <xf numFmtId="38" fontId="6" fillId="2" borderId="49" xfId="8" applyFont="1" applyFill="1" applyBorder="1" applyAlignment="1">
      <alignment horizontal="right" vertical="top"/>
    </xf>
    <xf numFmtId="38" fontId="6" fillId="0" borderId="44" xfId="8" applyFont="1" applyBorder="1" applyAlignment="1">
      <alignment horizontal="right" vertical="center"/>
    </xf>
    <xf numFmtId="38" fontId="6" fillId="0" borderId="58" xfId="8" applyFont="1" applyBorder="1" applyAlignment="1">
      <alignment horizontal="right" vertical="top"/>
    </xf>
    <xf numFmtId="38" fontId="6" fillId="0" borderId="59" xfId="8" applyFont="1" applyBorder="1" applyAlignment="1">
      <alignment horizontal="right" vertical="top"/>
    </xf>
    <xf numFmtId="38" fontId="6" fillId="0" borderId="60" xfId="8" applyFont="1" applyBorder="1" applyAlignment="1">
      <alignment horizontal="right" vertical="top"/>
    </xf>
    <xf numFmtId="38" fontId="6" fillId="0" borderId="31" xfId="8" applyFont="1" applyBorder="1" applyAlignment="1">
      <alignment horizontal="right" vertical="center"/>
    </xf>
    <xf numFmtId="38" fontId="6" fillId="0" borderId="6" xfId="8" applyFont="1" applyFill="1" applyBorder="1" applyAlignment="1">
      <alignment horizontal="right" vertical="center"/>
    </xf>
    <xf numFmtId="0" fontId="2" fillId="0" borderId="0" xfId="10">
      <alignment vertical="center"/>
    </xf>
    <xf numFmtId="0" fontId="18" fillId="0" borderId="0" xfId="10" applyFont="1">
      <alignment vertical="center"/>
    </xf>
    <xf numFmtId="0" fontId="11" fillId="0" borderId="0" xfId="10" applyFont="1">
      <alignment vertical="center"/>
    </xf>
    <xf numFmtId="0" fontId="18" fillId="0" borderId="0" xfId="10" applyFont="1" applyFill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2" fillId="0" borderId="0" xfId="10" applyAlignment="1">
      <alignment vertical="center"/>
    </xf>
    <xf numFmtId="0" fontId="18" fillId="0" borderId="0" xfId="10" applyFont="1" applyAlignment="1">
      <alignment vertical="center"/>
    </xf>
    <xf numFmtId="38" fontId="6" fillId="2" borderId="49" xfId="8" applyFont="1" applyFill="1" applyBorder="1" applyAlignment="1">
      <alignment vertical="top" wrapText="1"/>
    </xf>
    <xf numFmtId="38" fontId="6" fillId="5" borderId="39" xfId="8" applyFont="1" applyFill="1" applyBorder="1" applyAlignment="1">
      <alignment vertical="top"/>
    </xf>
    <xf numFmtId="38" fontId="6" fillId="5" borderId="59" xfId="8" applyFont="1" applyFill="1" applyBorder="1" applyAlignment="1">
      <alignment horizontal="right" vertical="top"/>
    </xf>
    <xf numFmtId="38" fontId="6" fillId="0" borderId="47" xfId="8" applyFont="1" applyBorder="1" applyAlignment="1">
      <alignment horizontal="right" vertical="top"/>
    </xf>
    <xf numFmtId="38" fontId="6" fillId="2" borderId="19" xfId="8" applyFont="1" applyFill="1" applyBorder="1" applyAlignment="1">
      <alignment vertical="top"/>
    </xf>
    <xf numFmtId="38" fontId="6" fillId="2" borderId="19" xfId="8" applyFont="1" applyFill="1" applyBorder="1" applyAlignment="1">
      <alignment horizontal="right" vertical="top"/>
    </xf>
    <xf numFmtId="38" fontId="6" fillId="0" borderId="39" xfId="8" applyFont="1" applyBorder="1" applyAlignment="1">
      <alignment horizontal="right" vertical="top"/>
    </xf>
    <xf numFmtId="38" fontId="6" fillId="0" borderId="40" xfId="8" applyFont="1" applyBorder="1" applyAlignment="1">
      <alignment horizontal="right" vertical="top"/>
    </xf>
    <xf numFmtId="38" fontId="6" fillId="0" borderId="68" xfId="8" applyFont="1" applyBorder="1" applyAlignment="1">
      <alignment horizontal="right" vertical="top"/>
    </xf>
    <xf numFmtId="38" fontId="6" fillId="0" borderId="69" xfId="8" applyFont="1" applyBorder="1" applyAlignment="1">
      <alignment horizontal="right" vertical="top"/>
    </xf>
    <xf numFmtId="38" fontId="6" fillId="2" borderId="33" xfId="8" applyFont="1" applyFill="1" applyBorder="1" applyAlignment="1">
      <alignment vertical="top"/>
    </xf>
    <xf numFmtId="38" fontId="6" fillId="5" borderId="25" xfId="8" applyFont="1" applyFill="1" applyBorder="1" applyAlignment="1">
      <alignment vertical="top"/>
    </xf>
    <xf numFmtId="38" fontId="6" fillId="3" borderId="24" xfId="8" applyFont="1" applyFill="1" applyBorder="1" applyAlignment="1">
      <alignment horizontal="right" vertical="top"/>
    </xf>
    <xf numFmtId="38" fontId="6" fillId="2" borderId="38" xfId="8" applyFont="1" applyFill="1" applyBorder="1" applyAlignment="1">
      <alignment horizontal="right" vertical="top"/>
    </xf>
    <xf numFmtId="38" fontId="6" fillId="5" borderId="24" xfId="8" applyFont="1" applyFill="1" applyBorder="1" applyAlignment="1">
      <alignment horizontal="right" vertical="top"/>
    </xf>
    <xf numFmtId="0" fontId="6" fillId="0" borderId="70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41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2" fillId="3" borderId="2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 wrapText="1"/>
    </xf>
    <xf numFmtId="38" fontId="12" fillId="3" borderId="24" xfId="8" applyFont="1" applyFill="1" applyBorder="1" applyAlignment="1">
      <alignment horizontal="right" vertical="top"/>
    </xf>
    <xf numFmtId="0" fontId="12" fillId="3" borderId="32" xfId="0" applyNumberFormat="1" applyFont="1" applyFill="1" applyBorder="1" applyAlignment="1">
      <alignment horizontal="right" vertical="center"/>
    </xf>
    <xf numFmtId="176" fontId="12" fillId="3" borderId="32" xfId="0" applyNumberFormat="1" applyFont="1" applyFill="1" applyBorder="1" applyAlignment="1">
      <alignment horizontal="center" vertical="top"/>
    </xf>
    <xf numFmtId="0" fontId="12" fillId="3" borderId="4" xfId="0" applyFont="1" applyFill="1" applyBorder="1" applyAlignment="1">
      <alignment vertical="top"/>
    </xf>
    <xf numFmtId="0" fontId="21" fillId="3" borderId="0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top" wrapText="1"/>
    </xf>
    <xf numFmtId="0" fontId="12" fillId="3" borderId="41" xfId="0" applyFont="1" applyFill="1" applyBorder="1" applyAlignment="1">
      <alignment vertical="top"/>
    </xf>
    <xf numFmtId="9" fontId="12" fillId="3" borderId="44" xfId="9" applyNumberFormat="1" applyFont="1" applyFill="1" applyBorder="1" applyAlignment="1">
      <alignment horizontal="right" vertical="center"/>
    </xf>
    <xf numFmtId="38" fontId="6" fillId="0" borderId="19" xfId="8" applyFont="1" applyBorder="1" applyAlignment="1">
      <alignment horizontal="right" vertical="top"/>
    </xf>
    <xf numFmtId="38" fontId="6" fillId="2" borderId="49" xfId="8" applyFont="1" applyFill="1" applyBorder="1" applyAlignment="1">
      <alignment vertical="top"/>
    </xf>
    <xf numFmtId="0" fontId="6" fillId="4" borderId="51" xfId="0" applyFont="1" applyFill="1" applyBorder="1" applyAlignment="1">
      <alignment horizontal="center" vertical="top"/>
    </xf>
    <xf numFmtId="0" fontId="6" fillId="4" borderId="71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2" fillId="0" borderId="0" xfId="10" applyAlignment="1">
      <alignment horizontal="center" vertical="center"/>
    </xf>
    <xf numFmtId="0" fontId="6" fillId="0" borderId="66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38" fontId="6" fillId="0" borderId="66" xfId="8" applyFont="1" applyFill="1" applyBorder="1" applyAlignment="1">
      <alignment horizontal="right" vertical="center"/>
    </xf>
    <xf numFmtId="38" fontId="6" fillId="0" borderId="66" xfId="8" applyFont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8" fillId="0" borderId="1" xfId="10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54" xfId="0" applyBorder="1" applyAlignment="1">
      <alignment horizontal="left" vertical="center" textRotation="255" wrapText="1"/>
    </xf>
    <xf numFmtId="0" fontId="18" fillId="0" borderId="0" xfId="10" applyFont="1" applyBorder="1" applyAlignment="1">
      <alignment horizontal="center" vertical="center" textRotation="255" wrapText="1"/>
    </xf>
    <xf numFmtId="0" fontId="18" fillId="0" borderId="0" xfId="1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8" fillId="0" borderId="0" xfId="10" applyNumberFormat="1" applyFont="1" applyBorder="1" applyAlignment="1">
      <alignment horizontal="right" vertical="center" wrapText="1"/>
    </xf>
    <xf numFmtId="0" fontId="19" fillId="0" borderId="0" xfId="10" applyFont="1" applyBorder="1" applyAlignment="1">
      <alignment horizontal="center" vertical="center" wrapText="1"/>
    </xf>
    <xf numFmtId="0" fontId="1" fillId="0" borderId="0" xfId="10" applyFo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176" fontId="6" fillId="4" borderId="17" xfId="0" applyNumberFormat="1" applyFont="1" applyFill="1" applyBorder="1" applyAlignment="1">
      <alignment horizontal="center" vertical="top" wrapText="1"/>
    </xf>
    <xf numFmtId="176" fontId="6" fillId="4" borderId="55" xfId="0" applyNumberFormat="1" applyFont="1" applyFill="1" applyBorder="1" applyAlignment="1">
      <alignment horizontal="center" vertical="top" wrapText="1"/>
    </xf>
    <xf numFmtId="0" fontId="6" fillId="4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6" fontId="6" fillId="4" borderId="72" xfId="0" applyNumberFormat="1" applyFont="1" applyFill="1" applyBorder="1" applyAlignment="1">
      <alignment horizontal="center" vertical="center" textRotation="255" wrapText="1"/>
    </xf>
    <xf numFmtId="0" fontId="0" fillId="0" borderId="73" xfId="0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left" vertical="center"/>
    </xf>
    <xf numFmtId="0" fontId="2" fillId="0" borderId="0" xfId="10" applyAlignment="1">
      <alignment horizontal="left" vertical="center"/>
    </xf>
    <xf numFmtId="0" fontId="2" fillId="0" borderId="0" xfId="10" applyAlignment="1">
      <alignment horizontal="center" vertical="center"/>
    </xf>
    <xf numFmtId="0" fontId="17" fillId="0" borderId="0" xfId="10" applyFont="1" applyAlignment="1">
      <alignment horizontal="center" vertical="center" wrapText="1"/>
    </xf>
    <xf numFmtId="0" fontId="18" fillId="0" borderId="66" xfId="10" applyFont="1" applyBorder="1" applyAlignment="1">
      <alignment horizontal="center" vertical="center" wrapText="1"/>
    </xf>
    <xf numFmtId="0" fontId="18" fillId="0" borderId="8" xfId="10" applyFont="1" applyBorder="1" applyAlignment="1">
      <alignment horizontal="center" vertical="center" wrapText="1"/>
    </xf>
    <xf numFmtId="0" fontId="18" fillId="0" borderId="9" xfId="10" applyFont="1" applyBorder="1" applyAlignment="1">
      <alignment horizontal="center" vertical="center" wrapText="1"/>
    </xf>
    <xf numFmtId="0" fontId="18" fillId="0" borderId="10" xfId="10" applyFont="1" applyBorder="1" applyAlignment="1">
      <alignment horizontal="center" vertical="center" wrapText="1"/>
    </xf>
    <xf numFmtId="176" fontId="18" fillId="3" borderId="66" xfId="10" applyNumberFormat="1" applyFont="1" applyFill="1" applyBorder="1" applyAlignment="1">
      <alignment horizontal="right" vertical="center" wrapText="1"/>
    </xf>
    <xf numFmtId="0" fontId="18" fillId="3" borderId="66" xfId="10" applyFont="1" applyFill="1" applyBorder="1" applyAlignment="1">
      <alignment horizontal="left" vertical="center" wrapText="1"/>
    </xf>
    <xf numFmtId="176" fontId="18" fillId="0" borderId="66" xfId="10" applyNumberFormat="1" applyFont="1" applyBorder="1" applyAlignment="1">
      <alignment horizontal="right" vertical="center" wrapText="1"/>
    </xf>
    <xf numFmtId="0" fontId="11" fillId="0" borderId="67" xfId="10" applyFont="1" applyBorder="1" applyAlignment="1">
      <alignment horizontal="center" vertical="center" wrapText="1"/>
    </xf>
    <xf numFmtId="176" fontId="18" fillId="0" borderId="8" xfId="1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6" fontId="19" fillId="0" borderId="8" xfId="1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67" xfId="10" applyFont="1" applyBorder="1" applyAlignment="1">
      <alignment horizontal="center" vertical="center" wrapText="1"/>
    </xf>
    <xf numFmtId="0" fontId="12" fillId="0" borderId="67" xfId="10" applyFont="1" applyBorder="1" applyAlignment="1">
      <alignment horizontal="center" vertical="center" wrapText="1"/>
    </xf>
    <xf numFmtId="3" fontId="19" fillId="3" borderId="66" xfId="10" applyNumberFormat="1" applyFont="1" applyFill="1" applyBorder="1" applyAlignment="1">
      <alignment vertical="center" wrapText="1"/>
    </xf>
    <xf numFmtId="0" fontId="19" fillId="0" borderId="66" xfId="1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66" xfId="10" applyFont="1" applyBorder="1" applyAlignment="1">
      <alignment horizontal="right" vertical="center" wrapText="1"/>
    </xf>
    <xf numFmtId="0" fontId="2" fillId="0" borderId="0" xfId="10" applyAlignment="1">
      <alignment horizontal="left" vertical="center" wrapText="1"/>
    </xf>
    <xf numFmtId="0" fontId="2" fillId="3" borderId="5" xfId="10" applyFill="1" applyBorder="1" applyAlignment="1">
      <alignment horizontal="left" vertical="top"/>
    </xf>
    <xf numFmtId="0" fontId="2" fillId="3" borderId="6" xfId="10" applyFill="1" applyBorder="1" applyAlignment="1">
      <alignment horizontal="left" vertical="top"/>
    </xf>
    <xf numFmtId="0" fontId="2" fillId="3" borderId="7" xfId="10" applyFill="1" applyBorder="1" applyAlignment="1">
      <alignment horizontal="left" vertical="top"/>
    </xf>
    <xf numFmtId="0" fontId="2" fillId="3" borderId="1" xfId="10" applyFill="1" applyBorder="1" applyAlignment="1">
      <alignment horizontal="left" vertical="top"/>
    </xf>
    <xf numFmtId="0" fontId="2" fillId="3" borderId="0" xfId="10" applyFill="1" applyBorder="1" applyAlignment="1">
      <alignment horizontal="left" vertical="top"/>
    </xf>
    <xf numFmtId="0" fontId="2" fillId="3" borderId="2" xfId="10" applyFill="1" applyBorder="1" applyAlignment="1">
      <alignment horizontal="left" vertical="top"/>
    </xf>
    <xf numFmtId="0" fontId="2" fillId="3" borderId="54" xfId="10" applyFill="1" applyBorder="1" applyAlignment="1">
      <alignment horizontal="left" vertical="top"/>
    </xf>
    <xf numFmtId="0" fontId="2" fillId="3" borderId="11" xfId="10" applyFill="1" applyBorder="1" applyAlignment="1">
      <alignment horizontal="left" vertical="top"/>
    </xf>
    <xf numFmtId="0" fontId="2" fillId="3" borderId="63" xfId="10" applyFill="1" applyBorder="1" applyAlignment="1">
      <alignment horizontal="left" vertical="top"/>
    </xf>
    <xf numFmtId="0" fontId="18" fillId="0" borderId="8" xfId="10" applyFont="1" applyBorder="1" applyAlignment="1">
      <alignment horizontal="left" vertical="center" wrapText="1"/>
    </xf>
    <xf numFmtId="0" fontId="18" fillId="0" borderId="9" xfId="10" applyFont="1" applyBorder="1" applyAlignment="1">
      <alignment horizontal="left" vertical="center" wrapText="1"/>
    </xf>
    <xf numFmtId="0" fontId="18" fillId="0" borderId="10" xfId="10" applyFont="1" applyBorder="1" applyAlignment="1">
      <alignment horizontal="left" vertical="center" wrapText="1"/>
    </xf>
    <xf numFmtId="0" fontId="18" fillId="0" borderId="5" xfId="10" applyFont="1" applyBorder="1" applyAlignment="1">
      <alignment horizontal="left" vertical="center" wrapText="1"/>
    </xf>
    <xf numFmtId="0" fontId="18" fillId="0" borderId="6" xfId="10" applyFont="1" applyBorder="1" applyAlignment="1">
      <alignment horizontal="left" vertical="center" wrapText="1"/>
    </xf>
    <xf numFmtId="0" fontId="18" fillId="0" borderId="7" xfId="10" applyFont="1" applyBorder="1" applyAlignment="1">
      <alignment horizontal="left" vertical="center" wrapText="1"/>
    </xf>
    <xf numFmtId="0" fontId="18" fillId="0" borderId="64" xfId="10" applyFont="1" applyBorder="1" applyAlignment="1">
      <alignment horizontal="center" vertical="center" textRotation="255" wrapText="1"/>
    </xf>
    <xf numFmtId="0" fontId="18" fillId="0" borderId="19" xfId="10" applyFont="1" applyBorder="1" applyAlignment="1">
      <alignment horizontal="center" vertical="center" textRotation="255" wrapText="1"/>
    </xf>
    <xf numFmtId="0" fontId="18" fillId="0" borderId="65" xfId="1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5" xfId="1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3" borderId="66" xfId="10" applyFont="1" applyFill="1" applyBorder="1" applyAlignment="1">
      <alignment vertical="center" wrapText="1"/>
    </xf>
    <xf numFmtId="176" fontId="18" fillId="0" borderId="66" xfId="10" applyNumberFormat="1" applyFont="1" applyBorder="1" applyAlignment="1" applyProtection="1">
      <alignment horizontal="right" vertical="center" wrapText="1"/>
    </xf>
    <xf numFmtId="3" fontId="12" fillId="0" borderId="66" xfId="10" applyNumberFormat="1" applyFont="1" applyBorder="1" applyAlignment="1">
      <alignment horizontal="center" vertical="center" wrapText="1"/>
    </xf>
    <xf numFmtId="0" fontId="18" fillId="0" borderId="54" xfId="1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176" fontId="24" fillId="3" borderId="66" xfId="10" applyNumberFormat="1" applyFont="1" applyFill="1" applyBorder="1" applyAlignment="1">
      <alignment horizontal="right" vertical="center" wrapText="1"/>
    </xf>
    <xf numFmtId="0" fontId="23" fillId="0" borderId="0" xfId="10" applyFont="1" applyAlignment="1">
      <alignment horizontal="center" vertical="center" wrapText="1"/>
    </xf>
    <xf numFmtId="0" fontId="24" fillId="3" borderId="66" xfId="10" applyFont="1" applyFill="1" applyBorder="1" applyAlignment="1">
      <alignment horizontal="left" vertical="center" wrapText="1"/>
    </xf>
    <xf numFmtId="3" fontId="24" fillId="3" borderId="66" xfId="10" applyNumberFormat="1" applyFont="1" applyFill="1" applyBorder="1" applyAlignment="1">
      <alignment horizontal="left" vertical="center" wrapText="1"/>
    </xf>
    <xf numFmtId="0" fontId="25" fillId="3" borderId="5" xfId="10" applyFont="1" applyFill="1" applyBorder="1" applyAlignment="1">
      <alignment horizontal="left" vertical="top" wrapText="1"/>
    </xf>
    <xf numFmtId="0" fontId="25" fillId="3" borderId="6" xfId="10" applyFont="1" applyFill="1" applyBorder="1" applyAlignment="1">
      <alignment horizontal="left" vertical="top"/>
    </xf>
    <xf numFmtId="0" fontId="25" fillId="3" borderId="7" xfId="10" applyFont="1" applyFill="1" applyBorder="1" applyAlignment="1">
      <alignment horizontal="left" vertical="top"/>
    </xf>
    <xf numFmtId="0" fontId="25" fillId="3" borderId="1" xfId="10" applyFont="1" applyFill="1" applyBorder="1" applyAlignment="1">
      <alignment horizontal="left" vertical="top"/>
    </xf>
    <xf numFmtId="0" fontId="25" fillId="3" borderId="0" xfId="10" applyFont="1" applyFill="1" applyBorder="1" applyAlignment="1">
      <alignment horizontal="left" vertical="top"/>
    </xf>
    <xf numFmtId="0" fontId="25" fillId="3" borderId="2" xfId="10" applyFont="1" applyFill="1" applyBorder="1" applyAlignment="1">
      <alignment horizontal="left" vertical="top"/>
    </xf>
    <xf numFmtId="0" fontId="25" fillId="3" borderId="54" xfId="10" applyFont="1" applyFill="1" applyBorder="1" applyAlignment="1">
      <alignment horizontal="left" vertical="top"/>
    </xf>
    <xf numFmtId="0" fontId="25" fillId="3" borderId="11" xfId="10" applyFont="1" applyFill="1" applyBorder="1" applyAlignment="1">
      <alignment horizontal="left" vertical="top"/>
    </xf>
    <xf numFmtId="0" fontId="25" fillId="3" borderId="63" xfId="10" applyFont="1" applyFill="1" applyBorder="1" applyAlignment="1">
      <alignment horizontal="left" vertical="top"/>
    </xf>
    <xf numFmtId="0" fontId="26" fillId="3" borderId="66" xfId="10" applyFont="1" applyFill="1" applyBorder="1" applyAlignment="1">
      <alignment horizontal="left" vertical="center" wrapText="1"/>
    </xf>
  </cellXfs>
  <cellStyles count="11">
    <cellStyle name="パーセント" xfId="9" builtinId="5"/>
    <cellStyle name="桁区切り" xfId="8" builtinId="6"/>
    <cellStyle name="桁区切り 2" xfId="1"/>
    <cellStyle name="桁区切り 2 2" xfId="5"/>
    <cellStyle name="通貨 2" xfId="2"/>
    <cellStyle name="通貨 2 2" xfId="6"/>
    <cellStyle name="標準" xfId="0" builtinId="0"/>
    <cellStyle name="標準 2" xfId="3"/>
    <cellStyle name="標準 3" xfId="4"/>
    <cellStyle name="標準 4" xfId="7"/>
    <cellStyle name="標準 5" xfId="1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</xdr:row>
      <xdr:rowOff>20411</xdr:rowOff>
    </xdr:from>
    <xdr:to>
      <xdr:col>4</xdr:col>
      <xdr:colOff>870857</xdr:colOff>
      <xdr:row>3</xdr:row>
      <xdr:rowOff>0</xdr:rowOff>
    </xdr:to>
    <xdr:sp macro="" textlink="">
      <xdr:nvSpPr>
        <xdr:cNvPr id="3" name="角丸四角形吹き出し 2"/>
        <xdr:cNvSpPr/>
      </xdr:nvSpPr>
      <xdr:spPr>
        <a:xfrm>
          <a:off x="54428" y="238125"/>
          <a:ext cx="1864179" cy="210911"/>
        </a:xfrm>
        <a:prstGeom prst="wedgeRoundRectCallout">
          <a:avLst>
            <a:gd name="adj1" fmla="val 48653"/>
            <a:gd name="adj2" fmla="val 10278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申請者名を記入してください。</a:t>
          </a:r>
        </a:p>
      </xdr:txBody>
    </xdr:sp>
    <xdr:clientData/>
  </xdr:twoCellAnchor>
  <xdr:twoCellAnchor>
    <xdr:from>
      <xdr:col>5</xdr:col>
      <xdr:colOff>353263</xdr:colOff>
      <xdr:row>3</xdr:row>
      <xdr:rowOff>60185</xdr:rowOff>
    </xdr:from>
    <xdr:to>
      <xdr:col>11</xdr:col>
      <xdr:colOff>360066</xdr:colOff>
      <xdr:row>5</xdr:row>
      <xdr:rowOff>32971</xdr:rowOff>
    </xdr:to>
    <xdr:sp macro="" textlink="">
      <xdr:nvSpPr>
        <xdr:cNvPr id="4" name="正方形/長方形 3"/>
        <xdr:cNvSpPr/>
      </xdr:nvSpPr>
      <xdr:spPr>
        <a:xfrm>
          <a:off x="2866398" y="507127"/>
          <a:ext cx="5274860" cy="3318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703909</xdr:colOff>
      <xdr:row>8</xdr:row>
      <xdr:rowOff>231322</xdr:rowOff>
    </xdr:from>
    <xdr:to>
      <xdr:col>5</xdr:col>
      <xdr:colOff>2495866</xdr:colOff>
      <xdr:row>10</xdr:row>
      <xdr:rowOff>169565</xdr:rowOff>
    </xdr:to>
    <xdr:sp macro="" textlink="">
      <xdr:nvSpPr>
        <xdr:cNvPr id="5" name="角丸四角形吹き出し 4"/>
        <xdr:cNvSpPr/>
      </xdr:nvSpPr>
      <xdr:spPr>
        <a:xfrm>
          <a:off x="3217044" y="1579476"/>
          <a:ext cx="1791957" cy="495089"/>
        </a:xfrm>
        <a:prstGeom prst="wedgeRoundRectCallout">
          <a:avLst>
            <a:gd name="adj1" fmla="val 192353"/>
            <a:gd name="adj2" fmla="val 8083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期間がないものは、半角数字「</a:t>
          </a:r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」を便宜入力してください。</a:t>
          </a:r>
        </a:p>
      </xdr:txBody>
    </xdr:sp>
    <xdr:clientData/>
  </xdr:twoCellAnchor>
  <xdr:twoCellAnchor>
    <xdr:from>
      <xdr:col>3</xdr:col>
      <xdr:colOff>256442</xdr:colOff>
      <xdr:row>12</xdr:row>
      <xdr:rowOff>29306</xdr:rowOff>
    </xdr:from>
    <xdr:to>
      <xdr:col>3</xdr:col>
      <xdr:colOff>652096</xdr:colOff>
      <xdr:row>27</xdr:row>
      <xdr:rowOff>102576</xdr:rowOff>
    </xdr:to>
    <xdr:sp macro="" textlink="">
      <xdr:nvSpPr>
        <xdr:cNvPr id="7" name="左中かっこ 6"/>
        <xdr:cNvSpPr/>
      </xdr:nvSpPr>
      <xdr:spPr>
        <a:xfrm>
          <a:off x="615461" y="2080844"/>
          <a:ext cx="395654" cy="258640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198439</xdr:colOff>
      <xdr:row>39</xdr:row>
      <xdr:rowOff>31750</xdr:rowOff>
    </xdr:from>
    <xdr:to>
      <xdr:col>16</xdr:col>
      <xdr:colOff>127000</xdr:colOff>
      <xdr:row>48</xdr:row>
      <xdr:rowOff>63500</xdr:rowOff>
    </xdr:to>
    <xdr:sp macro="" textlink="">
      <xdr:nvSpPr>
        <xdr:cNvPr id="9" name="角丸四角形吹き出し 8"/>
        <xdr:cNvSpPr/>
      </xdr:nvSpPr>
      <xdr:spPr>
        <a:xfrm>
          <a:off x="7208839" y="6771217"/>
          <a:ext cx="3264428" cy="1318683"/>
        </a:xfrm>
        <a:prstGeom prst="wedgeRoundRectCallout">
          <a:avLst>
            <a:gd name="adj1" fmla="val 32185"/>
            <a:gd name="adj2" fmla="val -11595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【※】</a:t>
          </a:r>
          <a:r>
            <a:rPr kumimoji="1" lang="ja-JP" altLang="en-US" sz="1400" b="1">
              <a:solidFill>
                <a:srgbClr val="FF0000"/>
              </a:solidFill>
            </a:rPr>
            <a:t>千円未満を切り捨てた金額が</a:t>
          </a:r>
          <a:r>
            <a:rPr kumimoji="1" lang="ja-JP" altLang="en-US" sz="1200" b="1">
              <a:solidFill>
                <a:srgbClr val="FF0000"/>
              </a:solidFill>
            </a:rPr>
            <a:t>補助金申請額になります（自動計算）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</a:rPr>
            <a:t>補助事業計画書（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必ず別</a:t>
          </a:r>
          <a:r>
            <a:rPr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紙１の２（１）④申請補助金額</a:t>
          </a:r>
          <a:r>
            <a:rPr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にこの金額をご記載ください。</a:t>
          </a:r>
          <a:r>
            <a:rPr kumimoji="1" lang="ja-JP" altLang="en-US" sz="1200" b="1">
              <a:solidFill>
                <a:srgbClr val="FF0000"/>
              </a:solidFill>
            </a:rPr>
            <a:t>）及び別紙３の金額と各々一致しますので、ご確認ください。</a:t>
          </a:r>
        </a:p>
      </xdr:txBody>
    </xdr:sp>
    <xdr:clientData/>
  </xdr:twoCellAnchor>
  <xdr:twoCellAnchor>
    <xdr:from>
      <xdr:col>1</xdr:col>
      <xdr:colOff>21981</xdr:colOff>
      <xdr:row>10</xdr:row>
      <xdr:rowOff>131884</xdr:rowOff>
    </xdr:from>
    <xdr:to>
      <xdr:col>3</xdr:col>
      <xdr:colOff>131885</xdr:colOff>
      <xdr:row>27</xdr:row>
      <xdr:rowOff>131885</xdr:rowOff>
    </xdr:to>
    <xdr:sp macro="" textlink="">
      <xdr:nvSpPr>
        <xdr:cNvPr id="10" name="正方形/長方形 9"/>
        <xdr:cNvSpPr/>
      </xdr:nvSpPr>
      <xdr:spPr>
        <a:xfrm>
          <a:off x="80596" y="1831730"/>
          <a:ext cx="410308" cy="286482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  <xdr:twoCellAnchor>
    <xdr:from>
      <xdr:col>6</xdr:col>
      <xdr:colOff>936624</xdr:colOff>
      <xdr:row>23</xdr:row>
      <xdr:rowOff>98304</xdr:rowOff>
    </xdr:from>
    <xdr:to>
      <xdr:col>11</xdr:col>
      <xdr:colOff>262463</xdr:colOff>
      <xdr:row>26</xdr:row>
      <xdr:rowOff>102489</xdr:rowOff>
    </xdr:to>
    <xdr:sp macro="" textlink="">
      <xdr:nvSpPr>
        <xdr:cNvPr id="8" name="角丸四角形吹き出し 7"/>
        <xdr:cNvSpPr/>
      </xdr:nvSpPr>
      <xdr:spPr>
        <a:xfrm>
          <a:off x="6064249" y="4289304"/>
          <a:ext cx="1992839" cy="504248"/>
        </a:xfrm>
        <a:prstGeom prst="wedgeRoundRectCallout">
          <a:avLst>
            <a:gd name="adj1" fmla="val 52107"/>
            <a:gd name="adj2" fmla="val -9971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補助対象外経費の場合は「○」を記入してください。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329046</xdr:colOff>
      <xdr:row>10</xdr:row>
      <xdr:rowOff>77931</xdr:rowOff>
    </xdr:from>
    <xdr:to>
      <xdr:col>11</xdr:col>
      <xdr:colOff>34637</xdr:colOff>
      <xdr:row>11</xdr:row>
      <xdr:rowOff>320387</xdr:rowOff>
    </xdr:to>
    <xdr:sp macro="" textlink="">
      <xdr:nvSpPr>
        <xdr:cNvPr id="3" name="角丸四角形吹き出し 2"/>
        <xdr:cNvSpPr/>
      </xdr:nvSpPr>
      <xdr:spPr>
        <a:xfrm>
          <a:off x="1593273" y="2736272"/>
          <a:ext cx="1740478" cy="675410"/>
        </a:xfrm>
        <a:prstGeom prst="wedgeRoundRectCallout">
          <a:avLst>
            <a:gd name="adj1" fmla="val 65666"/>
            <a:gd name="adj2" fmla="val 931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別紙２：「３．総額」の「補助対象経費」と同じにならないと、「入力エラー」になります。</a:t>
          </a:r>
        </a:p>
      </xdr:txBody>
    </xdr:sp>
    <xdr:clientData/>
  </xdr:twoCellAnchor>
  <xdr:twoCellAnchor>
    <xdr:from>
      <xdr:col>10</xdr:col>
      <xdr:colOff>43295</xdr:colOff>
      <xdr:row>0</xdr:row>
      <xdr:rowOff>155863</xdr:rowOff>
    </xdr:from>
    <xdr:to>
      <xdr:col>20</xdr:col>
      <xdr:colOff>34635</xdr:colOff>
      <xdr:row>2</xdr:row>
      <xdr:rowOff>60613</xdr:rowOff>
    </xdr:to>
    <xdr:sp macro="" textlink="">
      <xdr:nvSpPr>
        <xdr:cNvPr id="4" name="角丸四角形吹き出し 3"/>
        <xdr:cNvSpPr/>
      </xdr:nvSpPr>
      <xdr:spPr>
        <a:xfrm>
          <a:off x="3065318" y="155863"/>
          <a:ext cx="2762249" cy="251114"/>
        </a:xfrm>
        <a:prstGeom prst="wedgeRoundRectCallout">
          <a:avLst>
            <a:gd name="adj1" fmla="val -64685"/>
            <a:gd name="adj2" fmla="val 106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別紙２で記入すると自動入力されます。</a:t>
          </a:r>
        </a:p>
      </xdr:txBody>
    </xdr:sp>
    <xdr:clientData/>
  </xdr:twoCellAnchor>
  <xdr:twoCellAnchor>
    <xdr:from>
      <xdr:col>5</xdr:col>
      <xdr:colOff>225136</xdr:colOff>
      <xdr:row>4</xdr:row>
      <xdr:rowOff>34635</xdr:rowOff>
    </xdr:from>
    <xdr:to>
      <xdr:col>17</xdr:col>
      <xdr:colOff>268432</xdr:colOff>
      <xdr:row>5</xdr:row>
      <xdr:rowOff>155861</xdr:rowOff>
    </xdr:to>
    <xdr:sp macro="" textlink="">
      <xdr:nvSpPr>
        <xdr:cNvPr id="5" name="正方形/長方形 4"/>
        <xdr:cNvSpPr/>
      </xdr:nvSpPr>
      <xdr:spPr>
        <a:xfrm>
          <a:off x="1861704" y="770658"/>
          <a:ext cx="3368387" cy="294408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黄色のセルに記入してください。</a:t>
          </a:r>
        </a:p>
      </xdr:txBody>
    </xdr:sp>
    <xdr:clientData/>
  </xdr:twoCellAnchor>
  <xdr:twoCellAnchor>
    <xdr:from>
      <xdr:col>5</xdr:col>
      <xdr:colOff>95249</xdr:colOff>
      <xdr:row>13</xdr:row>
      <xdr:rowOff>95249</xdr:rowOff>
    </xdr:from>
    <xdr:to>
      <xdr:col>11</xdr:col>
      <xdr:colOff>181840</xdr:colOff>
      <xdr:row>14</xdr:row>
      <xdr:rowOff>337705</xdr:rowOff>
    </xdr:to>
    <xdr:sp macro="" textlink="">
      <xdr:nvSpPr>
        <xdr:cNvPr id="6" name="角丸四角形吹き出し 5"/>
        <xdr:cNvSpPr/>
      </xdr:nvSpPr>
      <xdr:spPr>
        <a:xfrm>
          <a:off x="1731817" y="4052454"/>
          <a:ext cx="1749137" cy="675410"/>
        </a:xfrm>
        <a:prstGeom prst="wedgeRoundRectCallout">
          <a:avLst>
            <a:gd name="adj1" fmla="val 77021"/>
            <a:gd name="adj2" fmla="val 13800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別紙２：「３．総額」の「補助対象外経費」と同じにならないと、「入力エラー」になります。</a:t>
          </a:r>
        </a:p>
      </xdr:txBody>
    </xdr:sp>
    <xdr:clientData/>
  </xdr:twoCellAnchor>
  <xdr:twoCellAnchor>
    <xdr:from>
      <xdr:col>5</xdr:col>
      <xdr:colOff>51954</xdr:colOff>
      <xdr:row>22</xdr:row>
      <xdr:rowOff>138545</xdr:rowOff>
    </xdr:from>
    <xdr:to>
      <xdr:col>11</xdr:col>
      <xdr:colOff>34636</xdr:colOff>
      <xdr:row>24</xdr:row>
      <xdr:rowOff>25976</xdr:rowOff>
    </xdr:to>
    <xdr:sp macro="" textlink="">
      <xdr:nvSpPr>
        <xdr:cNvPr id="8" name="角丸四角形吹き出し 7"/>
        <xdr:cNvSpPr/>
      </xdr:nvSpPr>
      <xdr:spPr>
        <a:xfrm>
          <a:off x="1688522" y="7377545"/>
          <a:ext cx="1645228" cy="718704"/>
        </a:xfrm>
        <a:prstGeom prst="wedgeRoundRectCallout">
          <a:avLst>
            <a:gd name="adj1" fmla="val 61110"/>
            <a:gd name="adj2" fmla="val 8745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上記（１）補助金と同じにならないと、「入力エラー」になります。</a:t>
          </a:r>
        </a:p>
      </xdr:txBody>
    </xdr:sp>
    <xdr:clientData/>
  </xdr:twoCellAnchor>
  <xdr:twoCellAnchor>
    <xdr:from>
      <xdr:col>4</xdr:col>
      <xdr:colOff>259773</xdr:colOff>
      <xdr:row>15</xdr:row>
      <xdr:rowOff>372340</xdr:rowOff>
    </xdr:from>
    <xdr:to>
      <xdr:col>10</xdr:col>
      <xdr:colOff>242455</xdr:colOff>
      <xdr:row>17</xdr:row>
      <xdr:rowOff>181841</xdr:rowOff>
    </xdr:to>
    <xdr:sp macro="" textlink="">
      <xdr:nvSpPr>
        <xdr:cNvPr id="9" name="角丸四角形吹き出し 8"/>
        <xdr:cNvSpPr/>
      </xdr:nvSpPr>
      <xdr:spPr>
        <a:xfrm>
          <a:off x="1524000" y="5195454"/>
          <a:ext cx="1740478" cy="675410"/>
        </a:xfrm>
        <a:prstGeom prst="wedgeRoundRectCallout">
          <a:avLst>
            <a:gd name="adj1" fmla="val 73626"/>
            <a:gd name="adj2" fmla="val 5852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別紙２：「補助事業費合計と同じにならないと、「入力エラー」になります。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tabSelected="1" view="pageBreakPreview" zoomScale="90" zoomScaleNormal="120" zoomScaleSheetLayoutView="90" workbookViewId="0"/>
  </sheetViews>
  <sheetFormatPr defaultColWidth="9" defaultRowHeight="12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625" style="12" customWidth="1"/>
    <col min="10" max="10" width="4.875" style="12" customWidth="1"/>
    <col min="11" max="11" width="6" style="12" customWidth="1"/>
    <col min="12" max="12" width="4.875" style="12" customWidth="1"/>
    <col min="13" max="13" width="4.5" style="12" customWidth="1"/>
    <col min="14" max="14" width="12.625" style="11" customWidth="1"/>
    <col min="15" max="17" width="13" style="11" customWidth="1"/>
    <col min="18" max="18" width="13.25" style="11" customWidth="1"/>
    <col min="19" max="19" width="12.875" style="11" hidden="1" customWidth="1"/>
    <col min="20" max="16384" width="9" style="11"/>
  </cols>
  <sheetData>
    <row r="1" spans="2:21" ht="5.45" customHeight="1"/>
    <row r="2" spans="2:21" ht="12" customHeight="1">
      <c r="D2" s="13"/>
      <c r="Q2" s="14"/>
      <c r="R2" s="14" t="s">
        <v>77</v>
      </c>
      <c r="S2" s="15"/>
      <c r="T2" s="15"/>
    </row>
    <row r="3" spans="2:21" s="21" customFormat="1" ht="18.600000000000001" customHeight="1">
      <c r="C3" s="164" t="s">
        <v>86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2:21" s="21" customFormat="1" ht="10.9" customHeight="1">
      <c r="C4" s="34"/>
      <c r="D4" s="34"/>
      <c r="E4" s="34"/>
      <c r="F4" s="34"/>
      <c r="G4" s="34"/>
      <c r="H4" s="68"/>
      <c r="I4" s="34"/>
      <c r="J4" s="68"/>
      <c r="K4" s="68"/>
      <c r="L4" s="68"/>
      <c r="M4" s="68"/>
      <c r="N4" s="34"/>
      <c r="O4" s="68"/>
      <c r="P4" s="34"/>
      <c r="Q4" s="34"/>
      <c r="R4" s="2"/>
    </row>
    <row r="5" spans="2:21" ht="18.600000000000001" customHeight="1">
      <c r="C5" s="35"/>
      <c r="D5" s="29" t="s">
        <v>9</v>
      </c>
      <c r="E5" s="44" t="s">
        <v>58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"/>
      <c r="S7" s="15"/>
      <c r="T7" s="15"/>
    </row>
    <row r="8" spans="2:21" ht="16.5" customHeight="1" thickBot="1">
      <c r="B8" s="45"/>
      <c r="C8" s="166" t="s">
        <v>1</v>
      </c>
      <c r="D8" s="166"/>
      <c r="E8" s="167"/>
      <c r="F8" s="168" t="s">
        <v>0</v>
      </c>
      <c r="G8" s="166"/>
      <c r="H8" s="166"/>
      <c r="I8" s="166"/>
      <c r="J8" s="166"/>
      <c r="K8" s="166"/>
      <c r="L8" s="166"/>
      <c r="M8" s="166"/>
      <c r="N8" s="167"/>
      <c r="O8" s="172" t="s">
        <v>63</v>
      </c>
      <c r="P8" s="143"/>
      <c r="Q8" s="144"/>
      <c r="R8" s="161" t="s">
        <v>75</v>
      </c>
    </row>
    <row r="9" spans="2:21" s="16" customFormat="1" ht="20.25" customHeight="1" thickTop="1">
      <c r="B9" s="46" t="s">
        <v>2</v>
      </c>
      <c r="C9" s="134"/>
      <c r="D9" s="134"/>
      <c r="E9" s="135"/>
      <c r="F9" s="177" t="s">
        <v>23</v>
      </c>
      <c r="G9" s="47" t="s">
        <v>17</v>
      </c>
      <c r="H9" s="76"/>
      <c r="I9" s="175" t="s">
        <v>20</v>
      </c>
      <c r="J9" s="76"/>
      <c r="K9" s="175" t="s">
        <v>21</v>
      </c>
      <c r="L9" s="76"/>
      <c r="M9" s="179" t="s">
        <v>62</v>
      </c>
      <c r="N9" s="48"/>
      <c r="O9" s="173"/>
      <c r="P9" s="161" t="s">
        <v>64</v>
      </c>
      <c r="Q9" s="161" t="s">
        <v>7</v>
      </c>
      <c r="R9" s="162"/>
    </row>
    <row r="10" spans="2:21" s="16" customFormat="1" ht="20.25" customHeight="1">
      <c r="B10" s="70"/>
      <c r="C10" s="71"/>
      <c r="D10" s="71"/>
      <c r="E10" s="72"/>
      <c r="F10" s="178"/>
      <c r="G10" s="73" t="s">
        <v>19</v>
      </c>
      <c r="H10" s="74" t="s">
        <v>18</v>
      </c>
      <c r="I10" s="176"/>
      <c r="J10" s="74" t="s">
        <v>18</v>
      </c>
      <c r="K10" s="176"/>
      <c r="L10" s="74" t="s">
        <v>18</v>
      </c>
      <c r="M10" s="180"/>
      <c r="N10" s="75"/>
      <c r="O10" s="174"/>
      <c r="P10" s="163"/>
      <c r="Q10" s="163"/>
      <c r="R10" s="163"/>
    </row>
    <row r="11" spans="2:21" ht="14.25" customHeight="1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0</v>
      </c>
      <c r="P11" s="89">
        <f>ROUNDDOWN(O11*8/10,-3)</f>
        <v>0</v>
      </c>
      <c r="Q11" s="89">
        <f>O11-P11</f>
        <v>0</v>
      </c>
      <c r="R11" s="103">
        <f>R12</f>
        <v>0</v>
      </c>
    </row>
    <row r="12" spans="2:21" ht="13.5" customHeight="1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0</v>
      </c>
      <c r="P12" s="105"/>
      <c r="Q12" s="105"/>
      <c r="R12" s="104">
        <f>SUM(R13:R15)</f>
        <v>0</v>
      </c>
      <c r="T12" s="17"/>
    </row>
    <row r="13" spans="2:21" ht="13.5" customHeight="1">
      <c r="B13" s="37"/>
      <c r="C13" s="41"/>
      <c r="D13" s="39"/>
      <c r="E13" s="119"/>
      <c r="F13" s="80"/>
      <c r="G13" s="115"/>
      <c r="H13" s="126"/>
      <c r="I13" s="81"/>
      <c r="J13" s="82"/>
      <c r="K13" s="81"/>
      <c r="L13" s="82"/>
      <c r="M13" s="82"/>
      <c r="N13" s="79">
        <f>ROUNDDOWN(G13*I13*K13,0)</f>
        <v>0</v>
      </c>
      <c r="O13" s="106">
        <f>IF(M13="○",0,N13)</f>
        <v>0</v>
      </c>
      <c r="P13" s="91"/>
      <c r="Q13" s="91"/>
      <c r="R13" s="106">
        <f>IF(M13="○",N13,0)</f>
        <v>0</v>
      </c>
      <c r="T13" s="17"/>
    </row>
    <row r="14" spans="2:21" ht="13.5" customHeight="1">
      <c r="B14" s="37"/>
      <c r="C14" s="41"/>
      <c r="D14" s="39"/>
      <c r="E14" s="121"/>
      <c r="F14" s="80"/>
      <c r="G14" s="115"/>
      <c r="H14" s="126"/>
      <c r="I14" s="81"/>
      <c r="J14" s="82"/>
      <c r="K14" s="81"/>
      <c r="L14" s="82"/>
      <c r="M14" s="82"/>
      <c r="N14" s="79">
        <f t="shared" ref="N14:N15" si="0">ROUNDDOWN(G14*I14*K14,0)</f>
        <v>0</v>
      </c>
      <c r="O14" s="106">
        <f t="shared" ref="O14:O15" si="1">IF(M14="○",0,N14)</f>
        <v>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>
      <c r="B15" s="37"/>
      <c r="C15" s="41"/>
      <c r="D15" s="40"/>
      <c r="E15" s="120"/>
      <c r="F15" s="80"/>
      <c r="G15" s="115"/>
      <c r="H15" s="82"/>
      <c r="I15" s="81"/>
      <c r="J15" s="82"/>
      <c r="K15" s="81"/>
      <c r="L15" s="82"/>
      <c r="M15" s="82"/>
      <c r="N15" s="79">
        <f t="shared" si="0"/>
        <v>0</v>
      </c>
      <c r="O15" s="106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>
      <c r="B16" s="37"/>
      <c r="C16" s="56" t="s">
        <v>10</v>
      </c>
      <c r="D16" s="57"/>
      <c r="E16" s="58"/>
      <c r="F16" s="59"/>
      <c r="G16" s="116"/>
      <c r="H16" s="69"/>
      <c r="I16" s="77"/>
      <c r="J16" s="69"/>
      <c r="K16" s="77"/>
      <c r="L16" s="69"/>
      <c r="M16" s="69"/>
      <c r="N16" s="113"/>
      <c r="O16" s="107">
        <f>SUM(O17,O21,O25)</f>
        <v>0</v>
      </c>
      <c r="P16" s="108">
        <f>ROUNDDOWN(O16*8/10,-3)</f>
        <v>0</v>
      </c>
      <c r="Q16" s="108">
        <f>O16-P16</f>
        <v>0</v>
      </c>
      <c r="R16" s="107">
        <f>SUM(R17,R21,R25)</f>
        <v>0</v>
      </c>
    </row>
    <row r="17" spans="2:23" ht="13.5" customHeight="1">
      <c r="B17" s="37"/>
      <c r="C17" s="41"/>
      <c r="D17" s="66" t="s">
        <v>12</v>
      </c>
      <c r="E17" s="61"/>
      <c r="F17" s="62"/>
      <c r="G17" s="117"/>
      <c r="H17" s="64"/>
      <c r="I17" s="78"/>
      <c r="J17" s="64"/>
      <c r="K17" s="78"/>
      <c r="L17" s="64"/>
      <c r="M17" s="64"/>
      <c r="N17" s="114"/>
      <c r="O17" s="104">
        <f>SUM(O18:O20)</f>
        <v>0</v>
      </c>
      <c r="P17" s="105"/>
      <c r="Q17" s="105"/>
      <c r="R17" s="104">
        <f>SUM(R18:R20)</f>
        <v>0</v>
      </c>
    </row>
    <row r="18" spans="2:23" ht="13.5" customHeight="1">
      <c r="B18" s="37"/>
      <c r="C18" s="41"/>
      <c r="D18" s="36"/>
      <c r="E18" s="119"/>
      <c r="F18" s="83"/>
      <c r="G18" s="115"/>
      <c r="H18" s="126"/>
      <c r="I18" s="81"/>
      <c r="J18" s="82"/>
      <c r="K18" s="81"/>
      <c r="L18" s="82"/>
      <c r="M18" s="82"/>
      <c r="N18" s="79">
        <f>ROUNDDOWN(G18*I18*K18,0)</f>
        <v>0</v>
      </c>
      <c r="O18" s="106">
        <f t="shared" ref="O18:O20" si="3">IF(M18="○",0,N18)</f>
        <v>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>
      <c r="B19" s="37"/>
      <c r="C19" s="41"/>
      <c r="D19" s="39"/>
      <c r="E19" s="121"/>
      <c r="F19" s="83"/>
      <c r="G19" s="115"/>
      <c r="H19" s="126"/>
      <c r="I19" s="81"/>
      <c r="J19" s="82"/>
      <c r="K19" s="81"/>
      <c r="L19" s="82"/>
      <c r="M19" s="82"/>
      <c r="N19" s="79">
        <f t="shared" ref="N19:N20" si="5">ROUNDDOWN(G19*I19*K19,0)</f>
        <v>0</v>
      </c>
      <c r="O19" s="109">
        <f t="shared" si="3"/>
        <v>0</v>
      </c>
      <c r="P19" s="92"/>
      <c r="Q19" s="92"/>
      <c r="R19" s="109">
        <f t="shared" si="4"/>
        <v>0</v>
      </c>
    </row>
    <row r="20" spans="2:23" ht="13.5" customHeight="1">
      <c r="B20" s="37"/>
      <c r="C20" s="41"/>
      <c r="D20" s="40"/>
      <c r="E20" s="120"/>
      <c r="F20" s="83"/>
      <c r="G20" s="115"/>
      <c r="H20" s="126"/>
      <c r="I20" s="81"/>
      <c r="J20" s="82"/>
      <c r="K20" s="81"/>
      <c r="L20" s="82"/>
      <c r="M20" s="82"/>
      <c r="N20" s="79">
        <f t="shared" si="5"/>
        <v>0</v>
      </c>
      <c r="O20" s="110">
        <f t="shared" si="3"/>
        <v>0</v>
      </c>
      <c r="P20" s="92"/>
      <c r="Q20" s="92"/>
      <c r="R20" s="110">
        <f t="shared" si="4"/>
        <v>0</v>
      </c>
    </row>
    <row r="21" spans="2:23" ht="13.5" customHeight="1">
      <c r="B21" s="37"/>
      <c r="C21" s="41"/>
      <c r="D21" s="60" t="s">
        <v>13</v>
      </c>
      <c r="E21" s="61"/>
      <c r="F21" s="62"/>
      <c r="G21" s="117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0</v>
      </c>
    </row>
    <row r="22" spans="2:23" ht="13.5" customHeight="1">
      <c r="B22" s="37"/>
      <c r="C22" s="41"/>
      <c r="D22" s="39"/>
      <c r="E22" s="119"/>
      <c r="F22" s="83"/>
      <c r="G22" s="115"/>
      <c r="H22" s="82"/>
      <c r="I22" s="81"/>
      <c r="J22" s="82"/>
      <c r="K22" s="81"/>
      <c r="L22" s="82"/>
      <c r="M22" s="82"/>
      <c r="N22" s="79">
        <f>ROUNDDOWN(G22*I22*K22,0)</f>
        <v>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0</v>
      </c>
    </row>
    <row r="23" spans="2:23" ht="13.5" customHeight="1">
      <c r="B23" s="37"/>
      <c r="C23" s="41"/>
      <c r="D23" s="39"/>
      <c r="E23" s="121"/>
      <c r="F23" s="83"/>
      <c r="G23" s="115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>
      <c r="B24" s="37"/>
      <c r="C24" s="41"/>
      <c r="D24" s="40"/>
      <c r="E24" s="120"/>
      <c r="F24" s="83"/>
      <c r="G24" s="115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>
      <c r="B25" s="37"/>
      <c r="C25" s="41"/>
      <c r="D25" s="60" t="s">
        <v>16</v>
      </c>
      <c r="E25" s="61"/>
      <c r="F25" s="62"/>
      <c r="G25" s="117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>
      <c r="B26" s="37"/>
      <c r="C26" s="32"/>
      <c r="D26" s="39"/>
      <c r="E26" s="119"/>
      <c r="F26" s="83"/>
      <c r="G26" s="115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>
      <c r="B27" s="38"/>
      <c r="C27" s="118"/>
      <c r="D27" s="39"/>
      <c r="E27" s="121"/>
      <c r="F27" s="83"/>
      <c r="G27" s="115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>
      <c r="B28" s="38"/>
      <c r="C28" s="42"/>
      <c r="D28" s="43"/>
      <c r="E28" s="120"/>
      <c r="F28" s="83"/>
      <c r="G28" s="115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>
      <c r="B29" s="169" t="s">
        <v>3</v>
      </c>
      <c r="C29" s="170"/>
      <c r="D29" s="170"/>
      <c r="E29" s="171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0</v>
      </c>
      <c r="P29" s="86">
        <f>P11+P16</f>
        <v>0</v>
      </c>
      <c r="Q29" s="94">
        <f>Q11+Q16</f>
        <v>0</v>
      </c>
      <c r="R29" s="94">
        <f>R11+R16</f>
        <v>0</v>
      </c>
    </row>
    <row r="30" spans="2:23" ht="12.75" thickBot="1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>
      <c r="B31" s="158" t="s">
        <v>6</v>
      </c>
      <c r="C31" s="159"/>
      <c r="D31" s="159"/>
      <c r="E31" s="160"/>
      <c r="F31" s="10" t="s">
        <v>15</v>
      </c>
      <c r="G31" s="85"/>
      <c r="H31" s="24" t="s">
        <v>57</v>
      </c>
      <c r="I31" s="24"/>
      <c r="J31" s="24"/>
      <c r="K31" s="24"/>
      <c r="L31" s="24"/>
      <c r="M31" s="24"/>
      <c r="N31" s="22"/>
      <c r="O31" s="84">
        <f>ROUNDDOWN(O29*G31,0)</f>
        <v>0</v>
      </c>
      <c r="P31" s="90">
        <f>ROUNDDOWN(O31*8/10,-3)</f>
        <v>0</v>
      </c>
      <c r="Q31" s="88">
        <f>O31-P31</f>
        <v>0</v>
      </c>
      <c r="R31" s="142">
        <f>ROUNDDOWN(R29*G31,0)</f>
        <v>0</v>
      </c>
    </row>
    <row r="32" spans="2:23" ht="12.75" thickBot="1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>
      <c r="B33" s="158" t="s">
        <v>4</v>
      </c>
      <c r="C33" s="159"/>
      <c r="D33" s="159"/>
      <c r="E33" s="160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0</v>
      </c>
      <c r="P33" s="90">
        <f>SUM(P29,P31)</f>
        <v>0</v>
      </c>
      <c r="Q33" s="88">
        <f>SUM(Q29,Q31)</f>
        <v>0</v>
      </c>
      <c r="R33" s="142">
        <f>SUM(R29,R31)</f>
        <v>0</v>
      </c>
    </row>
    <row r="34" spans="1:19" ht="12.6" customHeight="1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>
      <c r="A35" s="15"/>
      <c r="B35" s="137"/>
      <c r="C35" s="155" t="s">
        <v>65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36"/>
      <c r="N35" s="139" t="s">
        <v>67</v>
      </c>
      <c r="O35" s="141">
        <f>O33</f>
        <v>0</v>
      </c>
      <c r="P35" s="140"/>
      <c r="Q35" s="136"/>
      <c r="R35" s="137"/>
      <c r="S35" s="137"/>
    </row>
    <row r="36" spans="1:19" ht="12.6" customHeight="1">
      <c r="A36" s="15"/>
      <c r="B36" s="137"/>
      <c r="C36" s="155" t="s">
        <v>66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36"/>
      <c r="N36" s="139" t="s">
        <v>68</v>
      </c>
      <c r="O36" s="141">
        <f>R33</f>
        <v>0</v>
      </c>
      <c r="P36" s="156"/>
      <c r="Q36" s="157"/>
      <c r="R36" s="137"/>
      <c r="S36" s="137" t="s">
        <v>76</v>
      </c>
    </row>
    <row r="37" spans="1:19" ht="12.6" customHeight="1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69</v>
      </c>
      <c r="O37" s="141">
        <f>SUM(O35:O36)</f>
        <v>0</v>
      </c>
      <c r="P37" s="136"/>
      <c r="Q37" s="136"/>
      <c r="R37" s="137"/>
      <c r="S37" s="137"/>
    </row>
    <row r="38" spans="1:19" ht="12.6" customHeight="1">
      <c r="A38" s="15"/>
      <c r="B38" s="33"/>
      <c r="C38" s="154" t="s">
        <v>22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33"/>
      <c r="S38" s="33"/>
    </row>
    <row r="39" spans="1:19" ht="12.6" customHeight="1">
      <c r="A39" s="15"/>
      <c r="B39" s="137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7"/>
      <c r="S39" s="137"/>
    </row>
    <row r="40" spans="1:19" ht="5.45" customHeight="1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19">
    <mergeCell ref="R8:R10"/>
    <mergeCell ref="P9:P10"/>
    <mergeCell ref="Q9:Q10"/>
    <mergeCell ref="C3:R3"/>
    <mergeCell ref="B33:E33"/>
    <mergeCell ref="C7:Q7"/>
    <mergeCell ref="C8:E8"/>
    <mergeCell ref="F8:N8"/>
    <mergeCell ref="B29:E29"/>
    <mergeCell ref="O8:O10"/>
    <mergeCell ref="I9:I10"/>
    <mergeCell ref="K9:K10"/>
    <mergeCell ref="F9:F10"/>
    <mergeCell ref="M9:M10"/>
    <mergeCell ref="C38:Q38"/>
    <mergeCell ref="C35:L35"/>
    <mergeCell ref="C36:L36"/>
    <mergeCell ref="P36:Q36"/>
    <mergeCell ref="B31:E31"/>
  </mergeCells>
  <phoneticPr fontId="4"/>
  <dataValidations count="1">
    <dataValidation type="decimal" allowBlank="1" showInputMessage="1" showErrorMessage="1" sqref="G31">
      <formula1>0</formula1>
      <formula2>0.1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view="pageBreakPreview" zoomScale="85" zoomScaleNormal="110" zoomScaleSheetLayoutView="85" workbookViewId="0"/>
  </sheetViews>
  <sheetFormatPr defaultColWidth="9" defaultRowHeight="13.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>
      <c r="C2" s="181" t="s">
        <v>9</v>
      </c>
      <c r="D2" s="181"/>
      <c r="E2" s="181"/>
      <c r="F2" s="182" t="str">
        <f>別紙２!E5</f>
        <v xml:space="preserve">                  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W2" s="183" t="s">
        <v>24</v>
      </c>
      <c r="X2" s="183"/>
      <c r="Y2" s="183"/>
    </row>
    <row r="3" spans="1:25">
      <c r="W3" s="138"/>
      <c r="X3" s="138"/>
      <c r="Y3" s="138"/>
    </row>
    <row r="4" spans="1:25" ht="17.25">
      <c r="A4" s="184" t="s">
        <v>25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6" spans="1:25">
      <c r="A6" s="97" t="s">
        <v>26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>
      <c r="A7" s="185" t="s">
        <v>27</v>
      </c>
      <c r="B7" s="185"/>
      <c r="C7" s="185"/>
      <c r="D7" s="185"/>
      <c r="E7" s="185"/>
      <c r="F7" s="185" t="s">
        <v>28</v>
      </c>
      <c r="G7" s="185"/>
      <c r="H7" s="185"/>
      <c r="I7" s="185"/>
      <c r="J7" s="185"/>
      <c r="K7" s="185"/>
      <c r="L7" s="185"/>
      <c r="M7" s="185"/>
      <c r="N7" s="185"/>
      <c r="O7" s="185"/>
      <c r="P7" s="185" t="s">
        <v>29</v>
      </c>
      <c r="Q7" s="185"/>
      <c r="R7" s="185"/>
      <c r="S7" s="185"/>
      <c r="T7" s="185"/>
      <c r="U7" s="185"/>
      <c r="V7" s="185"/>
      <c r="W7" s="185"/>
      <c r="X7" s="185"/>
      <c r="Y7" s="185"/>
    </row>
    <row r="8" spans="1:25" ht="33.75" customHeight="1">
      <c r="A8" s="222" t="s">
        <v>79</v>
      </c>
      <c r="B8" s="216" t="s">
        <v>32</v>
      </c>
      <c r="C8" s="217"/>
      <c r="D8" s="217"/>
      <c r="E8" s="218"/>
      <c r="F8" s="191">
        <f>別紙２!P33</f>
        <v>0</v>
      </c>
      <c r="G8" s="191"/>
      <c r="H8" s="191"/>
      <c r="I8" s="191"/>
      <c r="J8" s="191"/>
      <c r="K8" s="191"/>
      <c r="L8" s="191"/>
      <c r="M8" s="191"/>
      <c r="N8" s="191"/>
      <c r="O8" s="191"/>
      <c r="P8" s="192"/>
      <c r="Q8" s="192"/>
      <c r="R8" s="192"/>
      <c r="S8" s="192"/>
      <c r="T8" s="192"/>
      <c r="U8" s="192"/>
      <c r="V8" s="192"/>
      <c r="W8" s="192"/>
      <c r="X8" s="192"/>
      <c r="Y8" s="192"/>
    </row>
    <row r="9" spans="1:25" ht="33.75" customHeight="1">
      <c r="A9" s="223"/>
      <c r="B9" s="219" t="s">
        <v>39</v>
      </c>
      <c r="C9" s="220"/>
      <c r="D9" s="220"/>
      <c r="E9" s="221"/>
      <c r="F9" s="193">
        <f>SUM(F10:O12)</f>
        <v>0</v>
      </c>
      <c r="G9" s="194"/>
      <c r="H9" s="194"/>
      <c r="I9" s="194"/>
      <c r="J9" s="194"/>
      <c r="K9" s="194"/>
      <c r="L9" s="194"/>
      <c r="M9" s="194"/>
      <c r="N9" s="194"/>
      <c r="O9" s="195"/>
      <c r="P9" s="196" t="str">
        <f>IF(別紙２!Q33=F9,"","入力エラー")</f>
        <v/>
      </c>
      <c r="Q9" s="197"/>
      <c r="R9" s="197"/>
      <c r="S9" s="197"/>
      <c r="T9" s="197"/>
      <c r="U9" s="197"/>
      <c r="V9" s="197"/>
      <c r="W9" s="197"/>
      <c r="X9" s="197"/>
      <c r="Y9" s="198"/>
    </row>
    <row r="10" spans="1:25" ht="33.75" customHeight="1">
      <c r="A10" s="223"/>
      <c r="B10" s="145"/>
      <c r="C10" s="186" t="s">
        <v>30</v>
      </c>
      <c r="D10" s="187"/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ht="33.75" customHeight="1">
      <c r="A11" s="223"/>
      <c r="B11" s="146"/>
      <c r="C11" s="186" t="s">
        <v>31</v>
      </c>
      <c r="D11" s="187"/>
      <c r="E11" s="188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90"/>
      <c r="Q11" s="190"/>
      <c r="R11" s="190"/>
      <c r="S11" s="190"/>
      <c r="T11" s="190"/>
      <c r="U11" s="190"/>
      <c r="V11" s="190"/>
      <c r="W11" s="190"/>
      <c r="X11" s="190"/>
      <c r="Y11" s="190"/>
    </row>
    <row r="12" spans="1:25" ht="33.75" customHeight="1">
      <c r="A12" s="223"/>
      <c r="B12" s="147"/>
      <c r="C12" s="186" t="s">
        <v>33</v>
      </c>
      <c r="D12" s="187"/>
      <c r="E12" s="188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90"/>
      <c r="Q12" s="190"/>
      <c r="R12" s="190"/>
      <c r="S12" s="190"/>
      <c r="T12" s="190"/>
      <c r="U12" s="190"/>
      <c r="V12" s="190"/>
      <c r="W12" s="190"/>
      <c r="X12" s="190"/>
      <c r="Y12" s="190"/>
    </row>
    <row r="13" spans="1:25" ht="33.75" customHeight="1">
      <c r="A13" s="224"/>
      <c r="B13" s="186" t="s">
        <v>80</v>
      </c>
      <c r="C13" s="225"/>
      <c r="D13" s="225"/>
      <c r="E13" s="226"/>
      <c r="F13" s="191">
        <f>SUM(F8,F9)</f>
        <v>0</v>
      </c>
      <c r="G13" s="191"/>
      <c r="H13" s="191"/>
      <c r="I13" s="191"/>
      <c r="J13" s="191"/>
      <c r="K13" s="191"/>
      <c r="L13" s="191"/>
      <c r="M13" s="191"/>
      <c r="N13" s="191"/>
      <c r="O13" s="191"/>
      <c r="P13" s="202" t="str">
        <f>IF(別紙２!O33=F13,"","入力エラー")</f>
        <v/>
      </c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5" ht="33.75" customHeight="1">
      <c r="A14" s="223" t="s">
        <v>68</v>
      </c>
      <c r="B14" s="227" t="s">
        <v>30</v>
      </c>
      <c r="C14" s="228"/>
      <c r="D14" s="228"/>
      <c r="E14" s="22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33.75" customHeight="1">
      <c r="A15" s="223"/>
      <c r="B15" s="186" t="s">
        <v>31</v>
      </c>
      <c r="C15" s="203"/>
      <c r="D15" s="203"/>
      <c r="E15" s="204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90"/>
      <c r="Q15" s="190"/>
      <c r="R15" s="190"/>
      <c r="S15" s="190"/>
      <c r="T15" s="190"/>
      <c r="U15" s="190"/>
      <c r="V15" s="190"/>
      <c r="W15" s="190"/>
      <c r="X15" s="190"/>
      <c r="Y15" s="190"/>
    </row>
    <row r="16" spans="1:25" ht="33.75" customHeight="1">
      <c r="A16" s="223"/>
      <c r="B16" s="233" t="s">
        <v>33</v>
      </c>
      <c r="C16" s="234"/>
      <c r="D16" s="234"/>
      <c r="E16" s="235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90"/>
      <c r="Q16" s="190"/>
      <c r="R16" s="190"/>
      <c r="S16" s="190"/>
      <c r="T16" s="190"/>
      <c r="U16" s="190"/>
      <c r="V16" s="190"/>
      <c r="W16" s="190"/>
      <c r="X16" s="190"/>
      <c r="Y16" s="190"/>
    </row>
    <row r="17" spans="1:25" ht="33.75" customHeight="1">
      <c r="A17" s="224"/>
      <c r="B17" s="186" t="s">
        <v>80</v>
      </c>
      <c r="C17" s="225"/>
      <c r="D17" s="225"/>
      <c r="E17" s="226"/>
      <c r="F17" s="191">
        <f>SUM(F14:O16)</f>
        <v>0</v>
      </c>
      <c r="G17" s="191"/>
      <c r="H17" s="191"/>
      <c r="I17" s="191"/>
      <c r="J17" s="191"/>
      <c r="K17" s="191"/>
      <c r="L17" s="191"/>
      <c r="M17" s="191"/>
      <c r="N17" s="191"/>
      <c r="O17" s="191"/>
      <c r="P17" s="202" t="str">
        <f>IF(別紙２!O36=F17,"","入力エラー")</f>
        <v/>
      </c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5" ht="33.75" customHeight="1">
      <c r="A18" s="185" t="s">
        <v>80</v>
      </c>
      <c r="B18" s="185"/>
      <c r="C18" s="185"/>
      <c r="D18" s="185"/>
      <c r="E18" s="185"/>
      <c r="F18" s="191">
        <f>SUM(F13,F17)</f>
        <v>0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2" t="str">
        <f>IF(別紙２!O37=F18,"","入力エラー")</f>
        <v/>
      </c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5" ht="17.25" customHeight="1">
      <c r="A19" s="148"/>
      <c r="B19" s="149"/>
      <c r="C19" s="150"/>
      <c r="D19" s="150"/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ht="17.25" customHeight="1">
      <c r="A20" s="99" t="s">
        <v>34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>
      <c r="A21" s="185" t="s">
        <v>27</v>
      </c>
      <c r="B21" s="185"/>
      <c r="C21" s="185"/>
      <c r="D21" s="185"/>
      <c r="E21" s="185"/>
      <c r="F21" s="185" t="s">
        <v>35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 t="s">
        <v>29</v>
      </c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33" customHeight="1">
      <c r="A22" s="185" t="s">
        <v>30</v>
      </c>
      <c r="B22" s="185"/>
      <c r="C22" s="185"/>
      <c r="D22" s="185"/>
      <c r="E22" s="185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200"/>
      <c r="Q22" s="200"/>
      <c r="R22" s="200"/>
      <c r="S22" s="200"/>
      <c r="T22" s="200"/>
      <c r="U22" s="200"/>
      <c r="V22" s="200"/>
      <c r="W22" s="200"/>
      <c r="X22" s="200"/>
      <c r="Y22" s="200"/>
    </row>
    <row r="23" spans="1:25" ht="33" customHeight="1">
      <c r="A23" s="185" t="s">
        <v>31</v>
      </c>
      <c r="B23" s="185"/>
      <c r="C23" s="185"/>
      <c r="D23" s="185"/>
      <c r="E23" s="185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201"/>
      <c r="Q23" s="201"/>
      <c r="R23" s="201"/>
      <c r="S23" s="201"/>
      <c r="T23" s="201"/>
      <c r="U23" s="201"/>
      <c r="V23" s="201"/>
      <c r="W23" s="201"/>
      <c r="X23" s="201"/>
      <c r="Y23" s="201"/>
    </row>
    <row r="24" spans="1:25" ht="33" customHeight="1">
      <c r="A24" s="185" t="s">
        <v>33</v>
      </c>
      <c r="B24" s="185"/>
      <c r="C24" s="185"/>
      <c r="D24" s="185"/>
      <c r="E24" s="185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230"/>
      <c r="Q24" s="230"/>
      <c r="R24" s="230"/>
      <c r="S24" s="230"/>
      <c r="T24" s="230"/>
      <c r="U24" s="230"/>
      <c r="V24" s="230"/>
      <c r="W24" s="230"/>
      <c r="X24" s="230"/>
      <c r="Y24" s="230"/>
    </row>
    <row r="25" spans="1:25" ht="33" customHeight="1">
      <c r="A25" s="185" t="s">
        <v>36</v>
      </c>
      <c r="B25" s="185"/>
      <c r="C25" s="185"/>
      <c r="D25" s="185"/>
      <c r="E25" s="185"/>
      <c r="F25" s="231">
        <f>SUM(F22:O24)</f>
        <v>0</v>
      </c>
      <c r="G25" s="231"/>
      <c r="H25" s="231"/>
      <c r="I25" s="231"/>
      <c r="J25" s="231"/>
      <c r="K25" s="231"/>
      <c r="L25" s="231"/>
      <c r="M25" s="231"/>
      <c r="N25" s="231"/>
      <c r="O25" s="231"/>
      <c r="P25" s="232" t="str">
        <f>IF(F8=F25,"","入力エラー")</f>
        <v/>
      </c>
      <c r="Q25" s="232"/>
      <c r="R25" s="232"/>
      <c r="S25" s="232"/>
      <c r="T25" s="232"/>
      <c r="U25" s="232"/>
      <c r="V25" s="232"/>
      <c r="W25" s="232"/>
      <c r="X25" s="232"/>
      <c r="Y25" s="232"/>
    </row>
    <row r="27" spans="1:25" ht="30.75" customHeight="1">
      <c r="C27" s="206" t="s">
        <v>37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</row>
    <row r="29" spans="1:25">
      <c r="A29" s="102" t="s">
        <v>38</v>
      </c>
      <c r="B29" s="102"/>
    </row>
    <row r="30" spans="1:25">
      <c r="A30" s="102"/>
      <c r="B30" s="102"/>
      <c r="C30" s="153" t="s">
        <v>81</v>
      </c>
    </row>
    <row r="31" spans="1:25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</row>
    <row r="32" spans="1:25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2"/>
    </row>
    <row r="33" spans="1:25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2"/>
    </row>
    <row r="34" spans="1:25">
      <c r="A34" s="210"/>
      <c r="B34" s="211"/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211"/>
      <c r="S34" s="211"/>
      <c r="T34" s="211"/>
      <c r="U34" s="211"/>
      <c r="V34" s="211"/>
      <c r="W34" s="211"/>
      <c r="X34" s="211"/>
      <c r="Y34" s="212"/>
    </row>
    <row r="35" spans="1:25">
      <c r="A35" s="210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12"/>
    </row>
    <row r="36" spans="1:25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2"/>
    </row>
    <row r="37" spans="1:25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5"/>
    </row>
  </sheetData>
  <mergeCells count="59">
    <mergeCell ref="P18:Y18"/>
    <mergeCell ref="F16:O16"/>
    <mergeCell ref="P16:Y16"/>
    <mergeCell ref="B17:E17"/>
    <mergeCell ref="F17:O17"/>
    <mergeCell ref="P17:Y17"/>
    <mergeCell ref="B16:E16"/>
    <mergeCell ref="C27:Y27"/>
    <mergeCell ref="A31:Y37"/>
    <mergeCell ref="B8:E8"/>
    <mergeCell ref="B9:E9"/>
    <mergeCell ref="A8:A13"/>
    <mergeCell ref="B13:E13"/>
    <mergeCell ref="A14:A17"/>
    <mergeCell ref="B14:E14"/>
    <mergeCell ref="A24:E24"/>
    <mergeCell ref="F24:O24"/>
    <mergeCell ref="P24:Y24"/>
    <mergeCell ref="A25:E25"/>
    <mergeCell ref="F25:O25"/>
    <mergeCell ref="P25:Y25"/>
    <mergeCell ref="A22:E22"/>
    <mergeCell ref="F22:O22"/>
    <mergeCell ref="P22:Y22"/>
    <mergeCell ref="A23:E23"/>
    <mergeCell ref="F23:O23"/>
    <mergeCell ref="P23:Y23"/>
    <mergeCell ref="F13:O13"/>
    <mergeCell ref="P13:Y13"/>
    <mergeCell ref="A21:E21"/>
    <mergeCell ref="F21:O21"/>
    <mergeCell ref="P21:Y21"/>
    <mergeCell ref="F14:O14"/>
    <mergeCell ref="P14:Y14"/>
    <mergeCell ref="F15:O15"/>
    <mergeCell ref="P15:Y15"/>
    <mergeCell ref="B15:E15"/>
    <mergeCell ref="A18:E18"/>
    <mergeCell ref="F18:O18"/>
    <mergeCell ref="C12:E12"/>
    <mergeCell ref="F12:O12"/>
    <mergeCell ref="P12:Y12"/>
    <mergeCell ref="F8:O8"/>
    <mergeCell ref="P8:Y8"/>
    <mergeCell ref="F9:O9"/>
    <mergeCell ref="P9:Y9"/>
    <mergeCell ref="C10:E10"/>
    <mergeCell ref="F10:O10"/>
    <mergeCell ref="P10:Y10"/>
    <mergeCell ref="C11:E11"/>
    <mergeCell ref="F11:O11"/>
    <mergeCell ref="P11:Y11"/>
    <mergeCell ref="C2:E2"/>
    <mergeCell ref="F2:S2"/>
    <mergeCell ref="W2:Y2"/>
    <mergeCell ref="A4:Y4"/>
    <mergeCell ref="A7:E7"/>
    <mergeCell ref="F7:O7"/>
    <mergeCell ref="P7:Y7"/>
  </mergeCells>
  <phoneticPr fontId="4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view="pageBreakPreview" zoomScale="90" zoomScaleNormal="120" zoomScaleSheetLayoutView="90" workbookViewId="0"/>
  </sheetViews>
  <sheetFormatPr defaultColWidth="9" defaultRowHeight="12"/>
  <cols>
    <col min="1" max="1" width="0.75" style="11" customWidth="1"/>
    <col min="2" max="2" width="2.25" style="11" customWidth="1"/>
    <col min="3" max="3" width="1.75" style="11" customWidth="1"/>
    <col min="4" max="4" width="9" style="11"/>
    <col min="5" max="5" width="19.25" style="11" customWidth="1"/>
    <col min="6" max="6" width="34.25" style="11" customWidth="1"/>
    <col min="7" max="7" width="12.625" style="11" customWidth="1"/>
    <col min="8" max="8" width="5.125" style="12" customWidth="1"/>
    <col min="9" max="9" width="6.375" style="12" customWidth="1"/>
    <col min="10" max="10" width="4.875" style="12" customWidth="1"/>
    <col min="11" max="11" width="6" style="12" customWidth="1"/>
    <col min="12" max="12" width="4.875" style="12" customWidth="1"/>
    <col min="13" max="13" width="4.125" style="12" customWidth="1"/>
    <col min="14" max="14" width="12.625" style="11" customWidth="1"/>
    <col min="15" max="15" width="13.125" style="11" customWidth="1"/>
    <col min="16" max="17" width="13.75" style="11" customWidth="1"/>
    <col min="18" max="18" width="12.5" style="11" customWidth="1"/>
    <col min="19" max="19" width="12.875" style="11" hidden="1" customWidth="1"/>
    <col min="20" max="16384" width="9" style="11"/>
  </cols>
  <sheetData>
    <row r="1" spans="2:21" ht="5.45" customHeight="1"/>
    <row r="2" spans="2:21" ht="12" customHeight="1">
      <c r="D2" s="13"/>
      <c r="Q2" s="14"/>
      <c r="R2" s="14" t="s">
        <v>77</v>
      </c>
      <c r="S2" s="15"/>
      <c r="T2" s="15"/>
    </row>
    <row r="3" spans="2:21" s="21" customFormat="1" ht="18.600000000000001" customHeight="1">
      <c r="C3" s="164" t="s">
        <v>87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2:21" s="21" customFormat="1" ht="10.9" customHeight="1"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2"/>
    </row>
    <row r="5" spans="2:21" ht="18.600000000000001" customHeight="1">
      <c r="C5" s="35"/>
      <c r="D5" s="29" t="s">
        <v>9</v>
      </c>
      <c r="E5" s="128" t="s">
        <v>40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16"/>
      <c r="S5" s="15"/>
      <c r="T5" s="15"/>
    </row>
    <row r="6" spans="2:21" ht="18.600000000000001" customHeight="1">
      <c r="C6" s="35"/>
      <c r="D6" s="29"/>
      <c r="E6" s="6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16"/>
      <c r="S6" s="15"/>
      <c r="T6" s="15"/>
    </row>
    <row r="7" spans="2:21" ht="8.4499999999999993" customHeight="1"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"/>
      <c r="S7" s="15"/>
      <c r="T7" s="15"/>
    </row>
    <row r="8" spans="2:21" ht="16.5" customHeight="1" thickBot="1">
      <c r="B8" s="45"/>
      <c r="C8" s="166" t="s">
        <v>1</v>
      </c>
      <c r="D8" s="166"/>
      <c r="E8" s="167"/>
      <c r="F8" s="168" t="s">
        <v>0</v>
      </c>
      <c r="G8" s="166"/>
      <c r="H8" s="166"/>
      <c r="I8" s="166"/>
      <c r="J8" s="166"/>
      <c r="K8" s="166"/>
      <c r="L8" s="166"/>
      <c r="M8" s="166"/>
      <c r="N8" s="167"/>
      <c r="O8" s="172" t="s">
        <v>63</v>
      </c>
      <c r="P8" s="143"/>
      <c r="Q8" s="144"/>
      <c r="R8" s="161" t="s">
        <v>75</v>
      </c>
    </row>
    <row r="9" spans="2:21" s="16" customFormat="1" ht="21.75" customHeight="1" thickTop="1">
      <c r="B9" s="46" t="s">
        <v>2</v>
      </c>
      <c r="C9" s="134"/>
      <c r="D9" s="134"/>
      <c r="E9" s="135"/>
      <c r="F9" s="177"/>
      <c r="G9" s="47" t="s">
        <v>17</v>
      </c>
      <c r="H9" s="76"/>
      <c r="I9" s="175" t="s">
        <v>20</v>
      </c>
      <c r="J9" s="76"/>
      <c r="K9" s="175" t="s">
        <v>21</v>
      </c>
      <c r="L9" s="76"/>
      <c r="M9" s="179" t="s">
        <v>62</v>
      </c>
      <c r="N9" s="48"/>
      <c r="O9" s="173"/>
      <c r="P9" s="161" t="s">
        <v>64</v>
      </c>
      <c r="Q9" s="161" t="s">
        <v>7</v>
      </c>
      <c r="R9" s="162"/>
    </row>
    <row r="10" spans="2:21" s="16" customFormat="1" ht="21.75" customHeight="1">
      <c r="B10" s="70"/>
      <c r="C10" s="71"/>
      <c r="D10" s="71"/>
      <c r="E10" s="72"/>
      <c r="F10" s="178"/>
      <c r="G10" s="73" t="s">
        <v>19</v>
      </c>
      <c r="H10" s="74" t="s">
        <v>18</v>
      </c>
      <c r="I10" s="176"/>
      <c r="J10" s="74" t="s">
        <v>18</v>
      </c>
      <c r="K10" s="176"/>
      <c r="L10" s="74" t="s">
        <v>18</v>
      </c>
      <c r="M10" s="180"/>
      <c r="N10" s="75"/>
      <c r="O10" s="174"/>
      <c r="P10" s="163"/>
      <c r="Q10" s="163"/>
      <c r="R10" s="163"/>
    </row>
    <row r="11" spans="2:21" ht="14.25" customHeight="1">
      <c r="B11" s="37"/>
      <c r="C11" s="49" t="s">
        <v>8</v>
      </c>
      <c r="D11" s="50"/>
      <c r="E11" s="51"/>
      <c r="F11" s="52"/>
      <c r="G11" s="53"/>
      <c r="H11" s="54"/>
      <c r="I11" s="54"/>
      <c r="J11" s="54"/>
      <c r="K11" s="54"/>
      <c r="L11" s="54"/>
      <c r="M11" s="54"/>
      <c r="N11" s="55"/>
      <c r="O11" s="103">
        <f>O12</f>
        <v>1320000</v>
      </c>
      <c r="P11" s="89">
        <f>ROUNDDOWN(O11*8/10,-3)</f>
        <v>1056000</v>
      </c>
      <c r="Q11" s="89">
        <f>O11-P11</f>
        <v>264000</v>
      </c>
      <c r="R11" s="103">
        <f>R12</f>
        <v>0</v>
      </c>
    </row>
    <row r="12" spans="2:21" ht="13.5" customHeight="1">
      <c r="B12" s="37"/>
      <c r="C12" s="41"/>
      <c r="D12" s="60" t="s">
        <v>11</v>
      </c>
      <c r="E12" s="61"/>
      <c r="F12" s="62"/>
      <c r="G12" s="63"/>
      <c r="H12" s="64"/>
      <c r="I12" s="64"/>
      <c r="J12" s="64"/>
      <c r="K12" s="64"/>
      <c r="L12" s="64"/>
      <c r="M12" s="64"/>
      <c r="N12" s="65"/>
      <c r="O12" s="104">
        <f>SUM(O13:O15)</f>
        <v>1320000</v>
      </c>
      <c r="P12" s="105"/>
      <c r="Q12" s="105"/>
      <c r="R12" s="104">
        <f>SUM(R13:R15)</f>
        <v>0</v>
      </c>
      <c r="T12" s="17"/>
    </row>
    <row r="13" spans="2:21" ht="13.5" customHeight="1">
      <c r="B13" s="37"/>
      <c r="C13" s="41"/>
      <c r="D13" s="39"/>
      <c r="E13" s="122" t="s">
        <v>41</v>
      </c>
      <c r="F13" s="123" t="s">
        <v>42</v>
      </c>
      <c r="G13" s="124">
        <v>48000</v>
      </c>
      <c r="H13" s="126" t="s">
        <v>45</v>
      </c>
      <c r="I13" s="125">
        <v>15</v>
      </c>
      <c r="J13" s="126" t="s">
        <v>45</v>
      </c>
      <c r="K13" s="125">
        <v>1</v>
      </c>
      <c r="L13" s="82"/>
      <c r="M13" s="82"/>
      <c r="N13" s="79">
        <f>ROUNDDOWN(G13*I13*K13,0)</f>
        <v>720000</v>
      </c>
      <c r="O13" s="106">
        <f>IF(M13="○",0,N13)</f>
        <v>720000</v>
      </c>
      <c r="P13" s="91"/>
      <c r="Q13" s="91"/>
      <c r="R13" s="106">
        <f>IF(M13="○",N13,0)</f>
        <v>0</v>
      </c>
      <c r="T13" s="17"/>
    </row>
    <row r="14" spans="2:21" ht="13.5" customHeight="1">
      <c r="B14" s="37"/>
      <c r="C14" s="41"/>
      <c r="D14" s="39"/>
      <c r="E14" s="127" t="s">
        <v>43</v>
      </c>
      <c r="F14" s="123" t="s">
        <v>44</v>
      </c>
      <c r="G14" s="124">
        <v>40000</v>
      </c>
      <c r="H14" s="126" t="s">
        <v>45</v>
      </c>
      <c r="I14" s="125">
        <v>15</v>
      </c>
      <c r="J14" s="126" t="s">
        <v>45</v>
      </c>
      <c r="K14" s="125">
        <v>1</v>
      </c>
      <c r="L14" s="82"/>
      <c r="M14" s="82"/>
      <c r="N14" s="79">
        <f t="shared" ref="N14:N15" si="0">ROUNDDOWN(G14*I14*K14,0)</f>
        <v>600000</v>
      </c>
      <c r="O14" s="106">
        <f t="shared" ref="O14:O15" si="1">IF(M14="○",0,N14)</f>
        <v>600000</v>
      </c>
      <c r="P14" s="92"/>
      <c r="Q14" s="92"/>
      <c r="R14" s="106">
        <f t="shared" ref="R14:R15" si="2">IF(M14="○",N14,0)</f>
        <v>0</v>
      </c>
      <c r="T14" s="17"/>
    </row>
    <row r="15" spans="2:21" ht="13.5" customHeight="1">
      <c r="B15" s="37"/>
      <c r="C15" s="41"/>
      <c r="D15" s="40"/>
      <c r="E15" s="120"/>
      <c r="F15" s="80"/>
      <c r="G15" s="115"/>
      <c r="H15" s="82"/>
      <c r="I15" s="81"/>
      <c r="J15" s="82"/>
      <c r="K15" s="81"/>
      <c r="L15" s="82"/>
      <c r="M15" s="82"/>
      <c r="N15" s="79">
        <f t="shared" si="0"/>
        <v>0</v>
      </c>
      <c r="O15" s="132">
        <f t="shared" si="1"/>
        <v>0</v>
      </c>
      <c r="P15" s="93"/>
      <c r="Q15" s="93"/>
      <c r="R15" s="106">
        <f t="shared" si="2"/>
        <v>0</v>
      </c>
      <c r="T15" s="17"/>
      <c r="U15" s="16"/>
    </row>
    <row r="16" spans="2:21" ht="14.25" customHeight="1">
      <c r="B16" s="37"/>
      <c r="C16" s="56" t="s">
        <v>10</v>
      </c>
      <c r="D16" s="57"/>
      <c r="E16" s="58"/>
      <c r="F16" s="59"/>
      <c r="G16" s="116"/>
      <c r="H16" s="69"/>
      <c r="I16" s="77"/>
      <c r="J16" s="69"/>
      <c r="K16" s="77"/>
      <c r="L16" s="69"/>
      <c r="M16" s="69"/>
      <c r="N16" s="113"/>
      <c r="O16" s="133">
        <f>SUM(O17,O21,O25)</f>
        <v>4572724</v>
      </c>
      <c r="P16" s="89">
        <f>ROUNDDOWN(O16*8/10,-3)</f>
        <v>3658000</v>
      </c>
      <c r="Q16" s="89">
        <f>O16-P16</f>
        <v>914724</v>
      </c>
      <c r="R16" s="107">
        <f>SUM(R17,R21,R25)</f>
        <v>150000</v>
      </c>
    </row>
    <row r="17" spans="2:23" ht="13.5" customHeight="1">
      <c r="B17" s="37"/>
      <c r="C17" s="41"/>
      <c r="D17" s="66" t="s">
        <v>12</v>
      </c>
      <c r="E17" s="61"/>
      <c r="F17" s="62"/>
      <c r="G17" s="117"/>
      <c r="H17" s="64"/>
      <c r="I17" s="78"/>
      <c r="J17" s="64"/>
      <c r="K17" s="78"/>
      <c r="L17" s="64"/>
      <c r="M17" s="64"/>
      <c r="N17" s="114"/>
      <c r="O17" s="104">
        <f>SUM(O18:O20)</f>
        <v>4572724</v>
      </c>
      <c r="P17" s="105"/>
      <c r="Q17" s="105"/>
      <c r="R17" s="104">
        <f>SUM(R18:R20)</f>
        <v>0</v>
      </c>
    </row>
    <row r="18" spans="2:23" ht="13.5" customHeight="1">
      <c r="B18" s="37"/>
      <c r="C18" s="41"/>
      <c r="D18" s="36"/>
      <c r="E18" s="122" t="s">
        <v>46</v>
      </c>
      <c r="F18" s="129" t="s">
        <v>47</v>
      </c>
      <c r="G18" s="124">
        <v>1500000</v>
      </c>
      <c r="H18" s="126" t="s">
        <v>50</v>
      </c>
      <c r="I18" s="125">
        <v>1</v>
      </c>
      <c r="J18" s="126" t="s">
        <v>50</v>
      </c>
      <c r="K18" s="125">
        <v>1</v>
      </c>
      <c r="L18" s="82"/>
      <c r="M18" s="82"/>
      <c r="N18" s="79">
        <f>ROUNDDOWN(G18*I18*K18,0)</f>
        <v>1500000</v>
      </c>
      <c r="O18" s="106">
        <f t="shared" ref="O18:O20" si="3">IF(M18="○",0,N18)</f>
        <v>1500000</v>
      </c>
      <c r="P18" s="92"/>
      <c r="Q18" s="92"/>
      <c r="R18" s="106">
        <f t="shared" ref="R18:R20" si="4">IF(M18="○",N18,0)</f>
        <v>0</v>
      </c>
      <c r="W18" s="31"/>
    </row>
    <row r="19" spans="2:23" ht="13.5" customHeight="1">
      <c r="B19" s="37"/>
      <c r="C19" s="41"/>
      <c r="D19" s="39"/>
      <c r="E19" s="127" t="s">
        <v>48</v>
      </c>
      <c r="F19" s="129" t="s">
        <v>49</v>
      </c>
      <c r="G19" s="124">
        <v>3000000</v>
      </c>
      <c r="H19" s="126" t="s">
        <v>50</v>
      </c>
      <c r="I19" s="125">
        <v>1</v>
      </c>
      <c r="J19" s="126" t="s">
        <v>50</v>
      </c>
      <c r="K19" s="125">
        <v>1</v>
      </c>
      <c r="L19" s="82"/>
      <c r="M19" s="82"/>
      <c r="N19" s="79">
        <f t="shared" ref="N19:N20" si="5">ROUNDDOWN(G19*I19*K19,0)</f>
        <v>3000000</v>
      </c>
      <c r="O19" s="109">
        <f t="shared" si="3"/>
        <v>3000000</v>
      </c>
      <c r="P19" s="92"/>
      <c r="Q19" s="92"/>
      <c r="R19" s="109">
        <f t="shared" si="4"/>
        <v>0</v>
      </c>
    </row>
    <row r="20" spans="2:23" ht="13.5" customHeight="1">
      <c r="B20" s="37"/>
      <c r="C20" s="41"/>
      <c r="D20" s="40"/>
      <c r="E20" s="130" t="s">
        <v>51</v>
      </c>
      <c r="F20" s="129" t="s">
        <v>52</v>
      </c>
      <c r="G20" s="124">
        <v>18181</v>
      </c>
      <c r="H20" s="126" t="s">
        <v>55</v>
      </c>
      <c r="I20" s="125">
        <v>2</v>
      </c>
      <c r="J20" s="126" t="s">
        <v>53</v>
      </c>
      <c r="K20" s="125">
        <v>2</v>
      </c>
      <c r="L20" s="126" t="s">
        <v>54</v>
      </c>
      <c r="M20" s="82"/>
      <c r="N20" s="79">
        <f t="shared" si="5"/>
        <v>72724</v>
      </c>
      <c r="O20" s="110">
        <f t="shared" si="3"/>
        <v>72724</v>
      </c>
      <c r="P20" s="92"/>
      <c r="Q20" s="92"/>
      <c r="R20" s="110">
        <f t="shared" si="4"/>
        <v>0</v>
      </c>
    </row>
    <row r="21" spans="2:23" ht="13.5" customHeight="1">
      <c r="B21" s="37"/>
      <c r="C21" s="41"/>
      <c r="D21" s="60" t="s">
        <v>13</v>
      </c>
      <c r="E21" s="61"/>
      <c r="F21" s="62"/>
      <c r="G21" s="117"/>
      <c r="H21" s="64"/>
      <c r="I21" s="78"/>
      <c r="J21" s="64"/>
      <c r="K21" s="78"/>
      <c r="L21" s="64"/>
      <c r="M21" s="64"/>
      <c r="N21" s="114"/>
      <c r="O21" s="104">
        <f>SUM(O22:O24)</f>
        <v>0</v>
      </c>
      <c r="P21" s="105"/>
      <c r="Q21" s="105"/>
      <c r="R21" s="104">
        <f>SUM(R22:R24)</f>
        <v>150000</v>
      </c>
    </row>
    <row r="22" spans="2:23" ht="13.5" customHeight="1">
      <c r="B22" s="37"/>
      <c r="C22" s="41"/>
      <c r="D22" s="39"/>
      <c r="E22" s="122" t="s">
        <v>71</v>
      </c>
      <c r="F22" s="129" t="s">
        <v>72</v>
      </c>
      <c r="G22" s="124">
        <v>150000</v>
      </c>
      <c r="H22" s="126" t="s">
        <v>73</v>
      </c>
      <c r="I22" s="125">
        <v>1</v>
      </c>
      <c r="J22" s="126" t="s">
        <v>74</v>
      </c>
      <c r="K22" s="125">
        <v>1</v>
      </c>
      <c r="L22" s="126"/>
      <c r="M22" s="126" t="s">
        <v>70</v>
      </c>
      <c r="N22" s="79">
        <f>ROUNDDOWN(G22*I22*K22,0)</f>
        <v>150000</v>
      </c>
      <c r="O22" s="106">
        <f t="shared" ref="O22:O24" si="6">IF(M22="○",0,N22)</f>
        <v>0</v>
      </c>
      <c r="P22" s="92"/>
      <c r="Q22" s="92"/>
      <c r="R22" s="106">
        <f t="shared" ref="R22:R24" si="7">IF(M22="○",N22,0)</f>
        <v>150000</v>
      </c>
    </row>
    <row r="23" spans="2:23" ht="13.5" customHeight="1">
      <c r="B23" s="37"/>
      <c r="C23" s="41"/>
      <c r="D23" s="39"/>
      <c r="E23" s="121"/>
      <c r="F23" s="83"/>
      <c r="G23" s="115"/>
      <c r="H23" s="82"/>
      <c r="I23" s="81"/>
      <c r="J23" s="82"/>
      <c r="K23" s="81"/>
      <c r="L23" s="82"/>
      <c r="M23" s="82"/>
      <c r="N23" s="79">
        <f t="shared" ref="N23:N24" si="8">ROUNDDOWN(G23*I23*K23,0)</f>
        <v>0</v>
      </c>
      <c r="O23" s="109">
        <f t="shared" si="6"/>
        <v>0</v>
      </c>
      <c r="P23" s="92"/>
      <c r="Q23" s="92"/>
      <c r="R23" s="109">
        <f t="shared" si="7"/>
        <v>0</v>
      </c>
    </row>
    <row r="24" spans="2:23" ht="13.5" customHeight="1">
      <c r="B24" s="37"/>
      <c r="C24" s="41"/>
      <c r="D24" s="40"/>
      <c r="E24" s="120"/>
      <c r="F24" s="83"/>
      <c r="G24" s="115"/>
      <c r="H24" s="82"/>
      <c r="I24" s="81"/>
      <c r="J24" s="82"/>
      <c r="K24" s="81"/>
      <c r="L24" s="82"/>
      <c r="M24" s="82"/>
      <c r="N24" s="79">
        <f t="shared" si="8"/>
        <v>0</v>
      </c>
      <c r="O24" s="110">
        <f t="shared" si="6"/>
        <v>0</v>
      </c>
      <c r="P24" s="92"/>
      <c r="Q24" s="92"/>
      <c r="R24" s="110">
        <f t="shared" si="7"/>
        <v>0</v>
      </c>
    </row>
    <row r="25" spans="2:23" ht="13.5" customHeight="1">
      <c r="B25" s="37"/>
      <c r="C25" s="41"/>
      <c r="D25" s="60" t="s">
        <v>16</v>
      </c>
      <c r="E25" s="61"/>
      <c r="F25" s="62"/>
      <c r="G25" s="117"/>
      <c r="H25" s="64"/>
      <c r="I25" s="78"/>
      <c r="J25" s="64"/>
      <c r="K25" s="78"/>
      <c r="L25" s="64"/>
      <c r="M25" s="64"/>
      <c r="N25" s="114"/>
      <c r="O25" s="104">
        <f>SUM(O26:O28)</f>
        <v>0</v>
      </c>
      <c r="P25" s="105"/>
      <c r="Q25" s="105"/>
      <c r="R25" s="104">
        <f>SUM(R26:R28)</f>
        <v>0</v>
      </c>
    </row>
    <row r="26" spans="2:23">
      <c r="B26" s="37"/>
      <c r="C26" s="32"/>
      <c r="D26" s="39"/>
      <c r="E26" s="119"/>
      <c r="F26" s="83"/>
      <c r="G26" s="115"/>
      <c r="H26" s="82"/>
      <c r="I26" s="81"/>
      <c r="J26" s="82"/>
      <c r="K26" s="81"/>
      <c r="L26" s="82"/>
      <c r="M26" s="82"/>
      <c r="N26" s="79">
        <f>ROUNDDOWN(G26*I26*K26,0)</f>
        <v>0</v>
      </c>
      <c r="O26" s="106">
        <f t="shared" ref="O26:O28" si="9">IF(M26="○",0,N26)</f>
        <v>0</v>
      </c>
      <c r="P26" s="92"/>
      <c r="Q26" s="92"/>
      <c r="R26" s="106">
        <f t="shared" ref="R26:R28" si="10">IF(M26="○",N26,0)</f>
        <v>0</v>
      </c>
    </row>
    <row r="27" spans="2:23">
      <c r="B27" s="38"/>
      <c r="C27" s="118"/>
      <c r="D27" s="39"/>
      <c r="E27" s="121"/>
      <c r="F27" s="83"/>
      <c r="G27" s="115"/>
      <c r="H27" s="82"/>
      <c r="I27" s="81"/>
      <c r="J27" s="82"/>
      <c r="K27" s="81"/>
      <c r="L27" s="82"/>
      <c r="M27" s="82"/>
      <c r="N27" s="79">
        <f t="shared" ref="N27:N28" si="11">ROUNDDOWN(G27*I27*K27,0)</f>
        <v>0</v>
      </c>
      <c r="O27" s="109">
        <f t="shared" si="9"/>
        <v>0</v>
      </c>
      <c r="P27" s="92"/>
      <c r="Q27" s="92"/>
      <c r="R27" s="109">
        <f t="shared" si="10"/>
        <v>0</v>
      </c>
    </row>
    <row r="28" spans="2:23" ht="12.75" thickBot="1">
      <c r="B28" s="38"/>
      <c r="C28" s="42"/>
      <c r="D28" s="43"/>
      <c r="E28" s="120"/>
      <c r="F28" s="83"/>
      <c r="G28" s="115"/>
      <c r="H28" s="82"/>
      <c r="I28" s="81"/>
      <c r="J28" s="82"/>
      <c r="K28" s="81"/>
      <c r="L28" s="82"/>
      <c r="M28" s="82"/>
      <c r="N28" s="79">
        <f t="shared" si="11"/>
        <v>0</v>
      </c>
      <c r="O28" s="111">
        <f t="shared" si="9"/>
        <v>0</v>
      </c>
      <c r="P28" s="112"/>
      <c r="Q28" s="112"/>
      <c r="R28" s="111">
        <f t="shared" si="10"/>
        <v>0</v>
      </c>
    </row>
    <row r="29" spans="2:23" ht="13.9" customHeight="1" thickTop="1">
      <c r="B29" s="169" t="s">
        <v>3</v>
      </c>
      <c r="C29" s="170"/>
      <c r="D29" s="170"/>
      <c r="E29" s="171"/>
      <c r="F29" s="3" t="s">
        <v>14</v>
      </c>
      <c r="G29" s="4"/>
      <c r="H29" s="5"/>
      <c r="I29" s="5"/>
      <c r="J29" s="5"/>
      <c r="K29" s="5"/>
      <c r="L29" s="5"/>
      <c r="M29" s="5"/>
      <c r="N29" s="6"/>
      <c r="O29" s="86">
        <f>O11+O16</f>
        <v>5892724</v>
      </c>
      <c r="P29" s="86">
        <f>P11+P16</f>
        <v>4714000</v>
      </c>
      <c r="Q29" s="94">
        <f>Q11+Q16</f>
        <v>1178724</v>
      </c>
      <c r="R29" s="94">
        <f>R11+R16</f>
        <v>150000</v>
      </c>
    </row>
    <row r="30" spans="2:23" ht="12.75" thickBot="1">
      <c r="C30" s="25"/>
      <c r="D30" s="25"/>
      <c r="E30" s="25"/>
      <c r="F30" s="7"/>
      <c r="G30" s="30"/>
      <c r="H30" s="9"/>
      <c r="I30" s="9"/>
      <c r="J30" s="9"/>
      <c r="K30" s="9"/>
      <c r="L30" s="9"/>
      <c r="M30" s="9"/>
      <c r="N30" s="8"/>
      <c r="O30" s="87"/>
      <c r="P30" s="87"/>
      <c r="Q30" s="95"/>
      <c r="R30" s="18"/>
    </row>
    <row r="31" spans="2:23" ht="13.15" customHeight="1" thickBot="1">
      <c r="B31" s="158" t="s">
        <v>6</v>
      </c>
      <c r="C31" s="159"/>
      <c r="D31" s="159"/>
      <c r="E31" s="160"/>
      <c r="F31" s="10" t="s">
        <v>15</v>
      </c>
      <c r="G31" s="131">
        <v>0.1</v>
      </c>
      <c r="H31" s="24" t="s">
        <v>56</v>
      </c>
      <c r="I31" s="24"/>
      <c r="J31" s="24"/>
      <c r="K31" s="24"/>
      <c r="L31" s="24"/>
      <c r="M31" s="24"/>
      <c r="N31" s="22"/>
      <c r="O31" s="84">
        <f>ROUNDDOWN(O29*G31,0)</f>
        <v>589272</v>
      </c>
      <c r="P31" s="90">
        <f>ROUNDDOWN(O31*8/10,-3)</f>
        <v>471000</v>
      </c>
      <c r="Q31" s="88">
        <f>O31-P31</f>
        <v>118272</v>
      </c>
      <c r="R31" s="142">
        <f>ROUNDDOWN(R29*G31,0)</f>
        <v>15000</v>
      </c>
    </row>
    <row r="32" spans="2:23" ht="12.75" thickBot="1">
      <c r="C32" s="26"/>
      <c r="D32" s="26"/>
      <c r="E32" s="26"/>
      <c r="F32" s="1"/>
      <c r="G32" s="30"/>
      <c r="H32" s="20"/>
      <c r="I32" s="20"/>
      <c r="J32" s="20"/>
      <c r="K32" s="20"/>
      <c r="L32" s="20"/>
      <c r="M32" s="20"/>
      <c r="N32" s="19"/>
      <c r="O32" s="87"/>
      <c r="P32" s="87"/>
      <c r="Q32" s="87"/>
      <c r="R32" s="87"/>
    </row>
    <row r="33" spans="1:19" ht="13.15" customHeight="1" thickBot="1">
      <c r="B33" s="158" t="s">
        <v>4</v>
      </c>
      <c r="C33" s="159"/>
      <c r="D33" s="159"/>
      <c r="E33" s="160"/>
      <c r="F33" s="10" t="s">
        <v>5</v>
      </c>
      <c r="G33" s="22"/>
      <c r="H33" s="23"/>
      <c r="I33" s="23"/>
      <c r="J33" s="23"/>
      <c r="K33" s="23"/>
      <c r="L33" s="23"/>
      <c r="M33" s="23"/>
      <c r="N33" s="22"/>
      <c r="O33" s="84">
        <f>SUM(O29,O31)</f>
        <v>6481996</v>
      </c>
      <c r="P33" s="90">
        <f>SUM(P29,P31)</f>
        <v>5185000</v>
      </c>
      <c r="Q33" s="88">
        <f>SUM(Q29,Q31)</f>
        <v>1296996</v>
      </c>
      <c r="R33" s="142">
        <f>SUM(R29,R31)</f>
        <v>165000</v>
      </c>
    </row>
    <row r="34" spans="1:19" ht="12.6" customHeight="1">
      <c r="A34" s="15"/>
      <c r="B34" s="137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7"/>
      <c r="S34" s="137"/>
    </row>
    <row r="35" spans="1:19" ht="12.6" customHeight="1">
      <c r="A35" s="15"/>
      <c r="B35" s="137"/>
      <c r="C35" s="155" t="s">
        <v>65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36"/>
      <c r="N35" s="139" t="s">
        <v>67</v>
      </c>
      <c r="O35" s="141">
        <f>O33</f>
        <v>6481996</v>
      </c>
      <c r="P35" s="140"/>
      <c r="Q35" s="136"/>
      <c r="R35" s="137"/>
      <c r="S35" s="137"/>
    </row>
    <row r="36" spans="1:19" ht="12.6" customHeight="1">
      <c r="A36" s="15"/>
      <c r="B36" s="137"/>
      <c r="C36" s="155" t="s">
        <v>66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36"/>
      <c r="N36" s="139" t="s">
        <v>68</v>
      </c>
      <c r="O36" s="141">
        <f>R33</f>
        <v>165000</v>
      </c>
      <c r="P36" s="156"/>
      <c r="Q36" s="157"/>
      <c r="R36" s="137"/>
      <c r="S36" s="137" t="s">
        <v>78</v>
      </c>
    </row>
    <row r="37" spans="1:19" ht="12.6" customHeight="1">
      <c r="A37" s="15"/>
      <c r="B37" s="137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9" t="s">
        <v>69</v>
      </c>
      <c r="O37" s="141">
        <f>SUM(O35:O36)</f>
        <v>6646996</v>
      </c>
      <c r="P37" s="136"/>
      <c r="Q37" s="136"/>
      <c r="R37" s="137"/>
      <c r="S37" s="137"/>
    </row>
    <row r="38" spans="1:19" ht="12.6" customHeight="1">
      <c r="A38" s="15"/>
      <c r="B38" s="137"/>
      <c r="C38" s="154" t="s">
        <v>22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37"/>
      <c r="S38" s="137"/>
    </row>
    <row r="39" spans="1:19">
      <c r="B39" s="27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27"/>
      <c r="S39" s="27"/>
    </row>
    <row r="40" spans="1:19" ht="5.45" customHeight="1">
      <c r="B40" s="27"/>
      <c r="C40" s="27"/>
      <c r="D40" s="27"/>
      <c r="E40" s="27"/>
      <c r="F40" s="27"/>
      <c r="G40" s="27"/>
      <c r="H40" s="28"/>
      <c r="I40" s="28"/>
      <c r="J40" s="28"/>
      <c r="K40" s="28"/>
      <c r="L40" s="28"/>
      <c r="M40" s="28"/>
      <c r="N40" s="27"/>
      <c r="O40" s="27"/>
      <c r="P40" s="27"/>
      <c r="Q40" s="27"/>
      <c r="R40" s="27"/>
      <c r="S40" s="27"/>
    </row>
    <row r="41" spans="1:19">
      <c r="B41" s="27"/>
      <c r="C41" s="27"/>
      <c r="D41" s="27"/>
      <c r="E41" s="27"/>
      <c r="F41" s="27"/>
      <c r="G41" s="27"/>
      <c r="H41" s="28"/>
      <c r="I41" s="28"/>
      <c r="J41" s="28"/>
      <c r="K41" s="28"/>
      <c r="L41" s="28"/>
      <c r="M41" s="28"/>
      <c r="N41" s="27"/>
      <c r="O41" s="27"/>
      <c r="P41" s="27"/>
      <c r="Q41" s="27"/>
      <c r="R41" s="27"/>
      <c r="S41" s="27"/>
    </row>
  </sheetData>
  <mergeCells count="20">
    <mergeCell ref="R8:R10"/>
    <mergeCell ref="P9:P10"/>
    <mergeCell ref="Q9:Q10"/>
    <mergeCell ref="C3:R3"/>
    <mergeCell ref="C7:Q7"/>
    <mergeCell ref="C8:E8"/>
    <mergeCell ref="F8:N8"/>
    <mergeCell ref="O8:O10"/>
    <mergeCell ref="F9:F10"/>
    <mergeCell ref="I9:I10"/>
    <mergeCell ref="K9:K10"/>
    <mergeCell ref="M9:M10"/>
    <mergeCell ref="C38:Q38"/>
    <mergeCell ref="C39:Q39"/>
    <mergeCell ref="B29:E29"/>
    <mergeCell ref="B31:E31"/>
    <mergeCell ref="B33:E33"/>
    <mergeCell ref="C35:L35"/>
    <mergeCell ref="C36:L36"/>
    <mergeCell ref="P36:Q36"/>
  </mergeCells>
  <phoneticPr fontId="4"/>
  <dataValidations count="3">
    <dataValidation type="decimal" allowBlank="1" showInputMessage="1" showErrorMessage="1" sqref="G31">
      <formula1>0</formula1>
      <formula2>0.1</formula2>
    </dataValidation>
    <dataValidation type="list" allowBlank="1" showInputMessage="1" showErrorMessage="1" sqref="M13:M15 M18:M20 M22:M24 M26:M28">
      <formula1>$S$35:$S$36</formula1>
    </dataValidation>
    <dataValidation type="list" allowBlank="1" showInputMessage="1" showErrorMessage="1" sqref="N13:N28">
      <formula1>$S$35:$S$36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77" fitToHeight="0" orientation="landscape" horizontalDpi="300" verticalDpi="300" r:id="rId1"/>
  <headerFooter differentOddEven="1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zoomScale="110" zoomScaleNormal="110" workbookViewId="0"/>
  </sheetViews>
  <sheetFormatPr defaultColWidth="9" defaultRowHeight="13.5"/>
  <cols>
    <col min="1" max="1" width="4.25" style="96" customWidth="1"/>
    <col min="2" max="2" width="2.625" style="96" customWidth="1"/>
    <col min="3" max="5" width="4.875" style="96" customWidth="1"/>
    <col min="6" max="25" width="3.625" style="96" customWidth="1"/>
    <col min="26" max="26" width="9" style="96"/>
    <col min="27" max="27" width="7.25" style="96" customWidth="1"/>
    <col min="28" max="16384" width="9" style="96"/>
  </cols>
  <sheetData>
    <row r="2" spans="1:25">
      <c r="C2" s="181" t="s">
        <v>9</v>
      </c>
      <c r="D2" s="181"/>
      <c r="E2" s="181"/>
      <c r="F2" s="182" t="str">
        <f>別紙２の記入要領!E5</f>
        <v xml:space="preserve">株式会社●●●       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W2" s="183" t="s">
        <v>24</v>
      </c>
      <c r="X2" s="183"/>
      <c r="Y2" s="183"/>
    </row>
    <row r="3" spans="1:25">
      <c r="W3" s="138"/>
      <c r="X3" s="138"/>
      <c r="Y3" s="138"/>
    </row>
    <row r="4" spans="1:25" ht="17.25">
      <c r="A4" s="237" t="s">
        <v>82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</row>
    <row r="6" spans="1:25">
      <c r="A6" s="97" t="s">
        <v>26</v>
      </c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</row>
    <row r="7" spans="1:25" ht="21.75" customHeight="1">
      <c r="A7" s="185" t="s">
        <v>27</v>
      </c>
      <c r="B7" s="185"/>
      <c r="C7" s="185"/>
      <c r="D7" s="185"/>
      <c r="E7" s="185"/>
      <c r="F7" s="185" t="s">
        <v>28</v>
      </c>
      <c r="G7" s="185"/>
      <c r="H7" s="185"/>
      <c r="I7" s="185"/>
      <c r="J7" s="185"/>
      <c r="K7" s="185"/>
      <c r="L7" s="185"/>
      <c r="M7" s="185"/>
      <c r="N7" s="185"/>
      <c r="O7" s="185"/>
      <c r="P7" s="185" t="s">
        <v>29</v>
      </c>
      <c r="Q7" s="185"/>
      <c r="R7" s="185"/>
      <c r="S7" s="185"/>
      <c r="T7" s="185"/>
      <c r="U7" s="185"/>
      <c r="V7" s="185"/>
      <c r="W7" s="185"/>
      <c r="X7" s="185"/>
      <c r="Y7" s="185"/>
    </row>
    <row r="8" spans="1:25" ht="33.75" customHeight="1">
      <c r="A8" s="222" t="s">
        <v>79</v>
      </c>
      <c r="B8" s="216" t="s">
        <v>32</v>
      </c>
      <c r="C8" s="217"/>
      <c r="D8" s="217"/>
      <c r="E8" s="218"/>
      <c r="F8" s="191">
        <f>別紙２の記入要領!P33</f>
        <v>5185000</v>
      </c>
      <c r="G8" s="191"/>
      <c r="H8" s="191"/>
      <c r="I8" s="191"/>
      <c r="J8" s="191"/>
      <c r="K8" s="191"/>
      <c r="L8" s="191"/>
      <c r="M8" s="191"/>
      <c r="N8" s="191"/>
      <c r="O8" s="191"/>
      <c r="P8" s="192"/>
      <c r="Q8" s="192"/>
      <c r="R8" s="192"/>
      <c r="S8" s="192"/>
      <c r="T8" s="192"/>
      <c r="U8" s="192"/>
      <c r="V8" s="192"/>
      <c r="W8" s="192"/>
      <c r="X8" s="192"/>
      <c r="Y8" s="192"/>
    </row>
    <row r="9" spans="1:25" ht="33.75" customHeight="1">
      <c r="A9" s="223"/>
      <c r="B9" s="219" t="s">
        <v>39</v>
      </c>
      <c r="C9" s="220"/>
      <c r="D9" s="220"/>
      <c r="E9" s="221"/>
      <c r="F9" s="193">
        <f>SUM(F10:O12)</f>
        <v>1296996</v>
      </c>
      <c r="G9" s="194"/>
      <c r="H9" s="194"/>
      <c r="I9" s="194"/>
      <c r="J9" s="194"/>
      <c r="K9" s="194"/>
      <c r="L9" s="194"/>
      <c r="M9" s="194"/>
      <c r="N9" s="194"/>
      <c r="O9" s="195"/>
      <c r="P9" s="196" t="str">
        <f>IF(別紙２の記入要領!Q33=F9,"","入力エラー")</f>
        <v/>
      </c>
      <c r="Q9" s="197"/>
      <c r="R9" s="197"/>
      <c r="S9" s="197"/>
      <c r="T9" s="197"/>
      <c r="U9" s="197"/>
      <c r="V9" s="197"/>
      <c r="W9" s="197"/>
      <c r="X9" s="197"/>
      <c r="Y9" s="198"/>
    </row>
    <row r="10" spans="1:25" ht="33.75" customHeight="1">
      <c r="A10" s="223"/>
      <c r="B10" s="145"/>
      <c r="C10" s="186" t="s">
        <v>30</v>
      </c>
      <c r="D10" s="187"/>
      <c r="E10" s="188"/>
      <c r="F10" s="236">
        <v>296996</v>
      </c>
      <c r="G10" s="236"/>
      <c r="H10" s="236"/>
      <c r="I10" s="236"/>
      <c r="J10" s="236"/>
      <c r="K10" s="236"/>
      <c r="L10" s="236"/>
      <c r="M10" s="236"/>
      <c r="N10" s="236"/>
      <c r="O10" s="236"/>
      <c r="P10" s="199"/>
      <c r="Q10" s="199"/>
      <c r="R10" s="199"/>
      <c r="S10" s="199"/>
      <c r="T10" s="199"/>
      <c r="U10" s="199"/>
      <c r="V10" s="199"/>
      <c r="W10" s="199"/>
      <c r="X10" s="199"/>
      <c r="Y10" s="199"/>
    </row>
    <row r="11" spans="1:25" ht="33.75" customHeight="1">
      <c r="A11" s="223"/>
      <c r="B11" s="146"/>
      <c r="C11" s="186" t="s">
        <v>31</v>
      </c>
      <c r="D11" s="187"/>
      <c r="E11" s="188"/>
      <c r="F11" s="236">
        <v>1000000</v>
      </c>
      <c r="G11" s="236"/>
      <c r="H11" s="236"/>
      <c r="I11" s="236"/>
      <c r="J11" s="236"/>
      <c r="K11" s="236"/>
      <c r="L11" s="236"/>
      <c r="M11" s="236"/>
      <c r="N11" s="236"/>
      <c r="O11" s="236"/>
      <c r="P11" s="238" t="s">
        <v>59</v>
      </c>
      <c r="Q11" s="238"/>
      <c r="R11" s="238"/>
      <c r="S11" s="238"/>
      <c r="T11" s="238"/>
      <c r="U11" s="238"/>
      <c r="V11" s="238"/>
      <c r="W11" s="238"/>
      <c r="X11" s="238"/>
      <c r="Y11" s="238"/>
    </row>
    <row r="12" spans="1:25" ht="33.75" customHeight="1">
      <c r="A12" s="223"/>
      <c r="B12" s="147"/>
      <c r="C12" s="186" t="s">
        <v>33</v>
      </c>
      <c r="D12" s="187"/>
      <c r="E12" s="188"/>
      <c r="F12" s="236">
        <v>0</v>
      </c>
      <c r="G12" s="236"/>
      <c r="H12" s="236"/>
      <c r="I12" s="236"/>
      <c r="J12" s="236"/>
      <c r="K12" s="236"/>
      <c r="L12" s="236"/>
      <c r="M12" s="236"/>
      <c r="N12" s="236"/>
      <c r="O12" s="236"/>
      <c r="P12" s="190"/>
      <c r="Q12" s="190"/>
      <c r="R12" s="190"/>
      <c r="S12" s="190"/>
      <c r="T12" s="190"/>
      <c r="U12" s="190"/>
      <c r="V12" s="190"/>
      <c r="W12" s="190"/>
      <c r="X12" s="190"/>
      <c r="Y12" s="190"/>
    </row>
    <row r="13" spans="1:25" ht="33.75" customHeight="1">
      <c r="A13" s="224"/>
      <c r="B13" s="186" t="s">
        <v>84</v>
      </c>
      <c r="C13" s="225"/>
      <c r="D13" s="225"/>
      <c r="E13" s="226"/>
      <c r="F13" s="191">
        <f>SUM(F8,F9)</f>
        <v>6481996</v>
      </c>
      <c r="G13" s="191"/>
      <c r="H13" s="191"/>
      <c r="I13" s="191"/>
      <c r="J13" s="191"/>
      <c r="K13" s="191"/>
      <c r="L13" s="191"/>
      <c r="M13" s="191"/>
      <c r="N13" s="191"/>
      <c r="O13" s="191"/>
      <c r="P13" s="202" t="str">
        <f>IF(別紙２の記入要領!O33=F13,"","入力エラー")</f>
        <v/>
      </c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5" ht="33.75" customHeight="1">
      <c r="A14" s="223" t="s">
        <v>68</v>
      </c>
      <c r="B14" s="227" t="s">
        <v>30</v>
      </c>
      <c r="C14" s="228"/>
      <c r="D14" s="228"/>
      <c r="E14" s="229"/>
      <c r="F14" s="236">
        <v>165000</v>
      </c>
      <c r="G14" s="236"/>
      <c r="H14" s="236"/>
      <c r="I14" s="236"/>
      <c r="J14" s="236"/>
      <c r="K14" s="236"/>
      <c r="L14" s="236"/>
      <c r="M14" s="236"/>
      <c r="N14" s="236"/>
      <c r="O14" s="236"/>
      <c r="P14" s="199"/>
      <c r="Q14" s="199"/>
      <c r="R14" s="199"/>
      <c r="S14" s="199"/>
      <c r="T14" s="199"/>
      <c r="U14" s="199"/>
      <c r="V14" s="199"/>
      <c r="W14" s="199"/>
      <c r="X14" s="199"/>
      <c r="Y14" s="199"/>
    </row>
    <row r="15" spans="1:25" ht="33.75" customHeight="1">
      <c r="A15" s="223"/>
      <c r="B15" s="186" t="s">
        <v>31</v>
      </c>
      <c r="C15" s="203"/>
      <c r="D15" s="203"/>
      <c r="E15" s="204"/>
      <c r="F15" s="236">
        <v>0</v>
      </c>
      <c r="G15" s="236"/>
      <c r="H15" s="236"/>
      <c r="I15" s="236"/>
      <c r="J15" s="236"/>
      <c r="K15" s="236"/>
      <c r="L15" s="236"/>
      <c r="M15" s="236"/>
      <c r="N15" s="236"/>
      <c r="O15" s="236"/>
      <c r="P15" s="190"/>
      <c r="Q15" s="190"/>
      <c r="R15" s="190"/>
      <c r="S15" s="190"/>
      <c r="T15" s="190"/>
      <c r="U15" s="190"/>
      <c r="V15" s="190"/>
      <c r="W15" s="190"/>
      <c r="X15" s="190"/>
      <c r="Y15" s="190"/>
    </row>
    <row r="16" spans="1:25" ht="33.75" customHeight="1">
      <c r="A16" s="223"/>
      <c r="B16" s="233" t="s">
        <v>33</v>
      </c>
      <c r="C16" s="234"/>
      <c r="D16" s="234"/>
      <c r="E16" s="235"/>
      <c r="F16" s="236">
        <v>0</v>
      </c>
      <c r="G16" s="236"/>
      <c r="H16" s="236"/>
      <c r="I16" s="236"/>
      <c r="J16" s="236"/>
      <c r="K16" s="236"/>
      <c r="L16" s="236"/>
      <c r="M16" s="236"/>
      <c r="N16" s="236"/>
      <c r="O16" s="236"/>
      <c r="P16" s="190"/>
      <c r="Q16" s="190"/>
      <c r="R16" s="190"/>
      <c r="S16" s="190"/>
      <c r="T16" s="190"/>
      <c r="U16" s="190"/>
      <c r="V16" s="190"/>
      <c r="W16" s="190"/>
      <c r="X16" s="190"/>
      <c r="Y16" s="190"/>
    </row>
    <row r="17" spans="1:25" ht="33.75" customHeight="1">
      <c r="A17" s="224"/>
      <c r="B17" s="186" t="s">
        <v>84</v>
      </c>
      <c r="C17" s="225"/>
      <c r="D17" s="225"/>
      <c r="E17" s="226"/>
      <c r="F17" s="191">
        <f>SUM(F14:O16)</f>
        <v>165000</v>
      </c>
      <c r="G17" s="191"/>
      <c r="H17" s="191"/>
      <c r="I17" s="191"/>
      <c r="J17" s="191"/>
      <c r="K17" s="191"/>
      <c r="L17" s="191"/>
      <c r="M17" s="191"/>
      <c r="N17" s="191"/>
      <c r="O17" s="191"/>
      <c r="P17" s="202" t="str">
        <f>IF(別紙２の記入要領!R33=F17,"","入力エラー")</f>
        <v/>
      </c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5" ht="33.75" customHeight="1">
      <c r="A18" s="185" t="s">
        <v>80</v>
      </c>
      <c r="B18" s="185"/>
      <c r="C18" s="185"/>
      <c r="D18" s="185"/>
      <c r="E18" s="185"/>
      <c r="F18" s="191">
        <f>SUM(F13,F17)</f>
        <v>6646996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2" t="str">
        <f>IF(別紙２の記入要領!O37=F18,"","入力エラー")</f>
        <v/>
      </c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5" ht="17.25" customHeight="1">
      <c r="A19" s="148"/>
      <c r="B19" s="149"/>
      <c r="C19" s="150"/>
      <c r="D19" s="150"/>
      <c r="E19" s="150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ht="17.25" customHeight="1">
      <c r="A20" s="99" t="s">
        <v>34</v>
      </c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1"/>
    </row>
    <row r="21" spans="1:25" ht="21" customHeight="1">
      <c r="A21" s="185" t="s">
        <v>27</v>
      </c>
      <c r="B21" s="185"/>
      <c r="C21" s="185"/>
      <c r="D21" s="185"/>
      <c r="E21" s="185"/>
      <c r="F21" s="185" t="s">
        <v>35</v>
      </c>
      <c r="G21" s="185"/>
      <c r="H21" s="185"/>
      <c r="I21" s="185"/>
      <c r="J21" s="185"/>
      <c r="K21" s="185"/>
      <c r="L21" s="185"/>
      <c r="M21" s="185"/>
      <c r="N21" s="185"/>
      <c r="O21" s="185"/>
      <c r="P21" s="185" t="s">
        <v>29</v>
      </c>
      <c r="Q21" s="185"/>
      <c r="R21" s="185"/>
      <c r="S21" s="185"/>
      <c r="T21" s="185"/>
      <c r="U21" s="185"/>
      <c r="V21" s="185"/>
      <c r="W21" s="185"/>
      <c r="X21" s="185"/>
      <c r="Y21" s="185"/>
    </row>
    <row r="22" spans="1:25" ht="33" customHeight="1">
      <c r="A22" s="185" t="s">
        <v>30</v>
      </c>
      <c r="B22" s="185"/>
      <c r="C22" s="185"/>
      <c r="D22" s="185"/>
      <c r="E22" s="185"/>
      <c r="F22" s="236">
        <v>100000</v>
      </c>
      <c r="G22" s="236"/>
      <c r="H22" s="236"/>
      <c r="I22" s="236"/>
      <c r="J22" s="236"/>
      <c r="K22" s="236"/>
      <c r="L22" s="236"/>
      <c r="M22" s="236"/>
      <c r="N22" s="236"/>
      <c r="O22" s="236"/>
      <c r="P22" s="200"/>
      <c r="Q22" s="200"/>
      <c r="R22" s="200"/>
      <c r="S22" s="200"/>
      <c r="T22" s="200"/>
      <c r="U22" s="200"/>
      <c r="V22" s="200"/>
      <c r="W22" s="200"/>
      <c r="X22" s="200"/>
      <c r="Y22" s="200"/>
    </row>
    <row r="23" spans="1:25" ht="33" customHeight="1">
      <c r="A23" s="185" t="s">
        <v>31</v>
      </c>
      <c r="B23" s="185"/>
      <c r="C23" s="185"/>
      <c r="D23" s="185"/>
      <c r="E23" s="185"/>
      <c r="F23" s="236">
        <v>5000000</v>
      </c>
      <c r="G23" s="236"/>
      <c r="H23" s="236"/>
      <c r="I23" s="236"/>
      <c r="J23" s="236"/>
      <c r="K23" s="236"/>
      <c r="L23" s="236"/>
      <c r="M23" s="236"/>
      <c r="N23" s="236"/>
      <c r="O23" s="236"/>
      <c r="P23" s="239" t="s">
        <v>60</v>
      </c>
      <c r="Q23" s="239"/>
      <c r="R23" s="239"/>
      <c r="S23" s="239"/>
      <c r="T23" s="239"/>
      <c r="U23" s="239"/>
      <c r="V23" s="239"/>
      <c r="W23" s="239"/>
      <c r="X23" s="239"/>
      <c r="Y23" s="239"/>
    </row>
    <row r="24" spans="1:25" ht="33" customHeight="1">
      <c r="A24" s="185" t="s">
        <v>33</v>
      </c>
      <c r="B24" s="185"/>
      <c r="C24" s="185"/>
      <c r="D24" s="185"/>
      <c r="E24" s="185"/>
      <c r="F24" s="236">
        <v>85000</v>
      </c>
      <c r="G24" s="236"/>
      <c r="H24" s="236"/>
      <c r="I24" s="236"/>
      <c r="J24" s="236"/>
      <c r="K24" s="236"/>
      <c r="L24" s="236"/>
      <c r="M24" s="236"/>
      <c r="N24" s="236"/>
      <c r="O24" s="236"/>
      <c r="P24" s="249" t="s">
        <v>61</v>
      </c>
      <c r="Q24" s="249"/>
      <c r="R24" s="249"/>
      <c r="S24" s="249"/>
      <c r="T24" s="249"/>
      <c r="U24" s="249"/>
      <c r="V24" s="249"/>
      <c r="W24" s="249"/>
      <c r="X24" s="249"/>
      <c r="Y24" s="249"/>
    </row>
    <row r="25" spans="1:25" ht="33" customHeight="1">
      <c r="A25" s="185" t="s">
        <v>85</v>
      </c>
      <c r="B25" s="185"/>
      <c r="C25" s="185"/>
      <c r="D25" s="185"/>
      <c r="E25" s="185"/>
      <c r="F25" s="231">
        <f>SUM(F22:O24)</f>
        <v>5185000</v>
      </c>
      <c r="G25" s="231"/>
      <c r="H25" s="231"/>
      <c r="I25" s="231"/>
      <c r="J25" s="231"/>
      <c r="K25" s="231"/>
      <c r="L25" s="231"/>
      <c r="M25" s="231"/>
      <c r="N25" s="231"/>
      <c r="O25" s="231"/>
      <c r="P25" s="232" t="str">
        <f>IF(F8=F25,"","入力エラー")</f>
        <v/>
      </c>
      <c r="Q25" s="232"/>
      <c r="R25" s="232"/>
      <c r="S25" s="232"/>
      <c r="T25" s="232"/>
      <c r="U25" s="232"/>
      <c r="V25" s="232"/>
      <c r="W25" s="232"/>
      <c r="X25" s="232"/>
      <c r="Y25" s="232"/>
    </row>
    <row r="27" spans="1:25" ht="30.75" customHeight="1">
      <c r="C27" s="206" t="s">
        <v>37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</row>
    <row r="29" spans="1:25">
      <c r="A29" s="102" t="s">
        <v>38</v>
      </c>
      <c r="B29" s="102"/>
    </row>
    <row r="30" spans="1:25">
      <c r="A30" s="102"/>
      <c r="B30" s="102"/>
      <c r="C30" s="153" t="s">
        <v>81</v>
      </c>
    </row>
    <row r="31" spans="1:25">
      <c r="A31" s="240" t="s">
        <v>83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2"/>
    </row>
    <row r="32" spans="1:25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5"/>
    </row>
    <row r="33" spans="1:25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5"/>
    </row>
    <row r="34" spans="1:25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5"/>
    </row>
    <row r="35" spans="1:2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5"/>
    </row>
    <row r="36" spans="1:2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5"/>
    </row>
    <row r="37" spans="1:2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8"/>
    </row>
  </sheetData>
  <mergeCells count="59">
    <mergeCell ref="C27:Y27"/>
    <mergeCell ref="A31:Y37"/>
    <mergeCell ref="A24:E24"/>
    <mergeCell ref="F24:O24"/>
    <mergeCell ref="P24:Y24"/>
    <mergeCell ref="A25:E25"/>
    <mergeCell ref="F25:O25"/>
    <mergeCell ref="P25:Y25"/>
    <mergeCell ref="A22:E22"/>
    <mergeCell ref="F22:O22"/>
    <mergeCell ref="P22:Y22"/>
    <mergeCell ref="A23:E23"/>
    <mergeCell ref="F23:O23"/>
    <mergeCell ref="P23:Y23"/>
    <mergeCell ref="A18:E18"/>
    <mergeCell ref="F18:O18"/>
    <mergeCell ref="P18:Y18"/>
    <mergeCell ref="A21:E21"/>
    <mergeCell ref="F21:O21"/>
    <mergeCell ref="P21:Y21"/>
    <mergeCell ref="B16:E16"/>
    <mergeCell ref="F16:O16"/>
    <mergeCell ref="P16:Y16"/>
    <mergeCell ref="B17:E17"/>
    <mergeCell ref="F17:O17"/>
    <mergeCell ref="P17:Y17"/>
    <mergeCell ref="B13:E13"/>
    <mergeCell ref="F13:O13"/>
    <mergeCell ref="P13:Y13"/>
    <mergeCell ref="A14:A17"/>
    <mergeCell ref="B14:E14"/>
    <mergeCell ref="F14:O14"/>
    <mergeCell ref="P14:Y14"/>
    <mergeCell ref="B15:E15"/>
    <mergeCell ref="F15:O15"/>
    <mergeCell ref="P15:Y15"/>
    <mergeCell ref="A8:A13"/>
    <mergeCell ref="B8:E8"/>
    <mergeCell ref="F8:O8"/>
    <mergeCell ref="P8:Y8"/>
    <mergeCell ref="B9:E9"/>
    <mergeCell ref="F9:O9"/>
    <mergeCell ref="C11:E11"/>
    <mergeCell ref="F11:O11"/>
    <mergeCell ref="P11:Y11"/>
    <mergeCell ref="C12:E12"/>
    <mergeCell ref="F12:O12"/>
    <mergeCell ref="P12:Y12"/>
    <mergeCell ref="P9:Y9"/>
    <mergeCell ref="C10:E10"/>
    <mergeCell ref="F10:O10"/>
    <mergeCell ref="P10:Y10"/>
    <mergeCell ref="C2:E2"/>
    <mergeCell ref="F2:S2"/>
    <mergeCell ref="W2:Y2"/>
    <mergeCell ref="A4:Y4"/>
    <mergeCell ref="A7:E7"/>
    <mergeCell ref="F7:O7"/>
    <mergeCell ref="P7:Y7"/>
  </mergeCells>
  <phoneticPr fontId="4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別紙２の記入要領</vt:lpstr>
      <vt:lpstr>別紙３の記入要領 </vt:lpstr>
      <vt:lpstr>別紙２!Print_Area</vt:lpstr>
      <vt:lpstr>別紙２の記入要領!Print_Area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2021-06-30T08:55:04Z</dcterms:modified>
</cp:coreProperties>
</file>