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/>
  </bookViews>
  <sheets>
    <sheet name="別紙２" sheetId="33" r:id="rId1"/>
    <sheet name="別紙３" sheetId="34" r:id="rId2"/>
    <sheet name="別紙２ の記入要領" sheetId="37" r:id="rId3"/>
    <sheet name="別紙３の記入要領" sheetId="35" r:id="rId4"/>
  </sheets>
  <definedNames>
    <definedName name="_xlnm.Print_Area" localSheetId="0">別紙２!$A$1:$R$63</definedName>
    <definedName name="_xlnm.Print_Area" localSheetId="2">'別紙２ の記入要領'!$A$1:$R$63</definedName>
  </definedNames>
  <calcPr calcId="162913"/>
</workbook>
</file>

<file path=xl/calcChain.xml><?xml version="1.0" encoding="utf-8"?>
<calcChain xmlns="http://schemas.openxmlformats.org/spreadsheetml/2006/main">
  <c r="E2" i="35" l="1"/>
  <c r="E8" i="35"/>
  <c r="O54" i="37"/>
  <c r="N54" i="37"/>
  <c r="O53" i="37"/>
  <c r="N53" i="37"/>
  <c r="O52" i="37"/>
  <c r="N52" i="37"/>
  <c r="O51" i="37"/>
  <c r="N50" i="37"/>
  <c r="O50" i="37" s="1"/>
  <c r="N49" i="37"/>
  <c r="O49" i="37" s="1"/>
  <c r="N48" i="37"/>
  <c r="O48" i="37" s="1"/>
  <c r="O47" i="37" s="1"/>
  <c r="O46" i="37"/>
  <c r="N46" i="37"/>
  <c r="O45" i="37"/>
  <c r="N45" i="37"/>
  <c r="O44" i="37"/>
  <c r="N44" i="37"/>
  <c r="O43" i="37"/>
  <c r="N42" i="37"/>
  <c r="O42" i="37" s="1"/>
  <c r="N41" i="37"/>
  <c r="O41" i="37" s="1"/>
  <c r="N40" i="37"/>
  <c r="O40" i="37" s="1"/>
  <c r="O39" i="37" s="1"/>
  <c r="O38" i="37"/>
  <c r="N38" i="37"/>
  <c r="O37" i="37"/>
  <c r="N37" i="37"/>
  <c r="O36" i="37"/>
  <c r="N36" i="37"/>
  <c r="O35" i="37"/>
  <c r="O33" i="37"/>
  <c r="N33" i="37"/>
  <c r="O32" i="37"/>
  <c r="N32" i="37"/>
  <c r="O31" i="37"/>
  <c r="N31" i="37"/>
  <c r="O30" i="37"/>
  <c r="N29" i="37"/>
  <c r="O29" i="37" s="1"/>
  <c r="N28" i="37"/>
  <c r="O28" i="37" s="1"/>
  <c r="N27" i="37"/>
  <c r="O27" i="37" s="1"/>
  <c r="N24" i="37"/>
  <c r="O24" i="37" s="1"/>
  <c r="N23" i="37"/>
  <c r="O23" i="37" s="1"/>
  <c r="N22" i="37"/>
  <c r="O22" i="37" s="1"/>
  <c r="O21" i="37" s="1"/>
  <c r="O20" i="37"/>
  <c r="N20" i="37"/>
  <c r="O19" i="37"/>
  <c r="N19" i="37"/>
  <c r="O18" i="37"/>
  <c r="N18" i="37"/>
  <c r="O17" i="37"/>
  <c r="O15" i="37"/>
  <c r="N15" i="37"/>
  <c r="O14" i="37"/>
  <c r="N14" i="37"/>
  <c r="O13" i="37"/>
  <c r="N13" i="37"/>
  <c r="O12" i="37"/>
  <c r="O11" i="37" s="1"/>
  <c r="Q11" i="37" l="1"/>
  <c r="P11" i="37"/>
  <c r="O16" i="37"/>
  <c r="O26" i="37"/>
  <c r="O25" i="37" s="1"/>
  <c r="O34" i="37"/>
  <c r="P34" i="37" l="1"/>
  <c r="Q34" i="37" s="1"/>
  <c r="P16" i="37"/>
  <c r="Q16" i="37" s="1"/>
  <c r="Q55" i="37" s="1"/>
  <c r="P25" i="37"/>
  <c r="Q25" i="37" s="1"/>
  <c r="P55" i="37"/>
  <c r="O55" i="37"/>
  <c r="O57" i="37" l="1"/>
  <c r="P57" i="37" l="1"/>
  <c r="P59" i="37" s="1"/>
  <c r="Q57" i="37"/>
  <c r="Q59" i="37" s="1"/>
  <c r="O59" i="37"/>
  <c r="E20" i="35" l="1"/>
  <c r="O20" i="35" s="1"/>
  <c r="E9" i="35"/>
  <c r="O9" i="35" s="1"/>
  <c r="E2" i="34"/>
  <c r="E20" i="34"/>
  <c r="E9" i="34"/>
  <c r="N54" i="33"/>
  <c r="O54" i="33" s="1"/>
  <c r="N53" i="33"/>
  <c r="O53" i="33" s="1"/>
  <c r="N52" i="33"/>
  <c r="O52" i="33" s="1"/>
  <c r="N50" i="33"/>
  <c r="O50" i="33" s="1"/>
  <c r="N49" i="33"/>
  <c r="O49" i="33" s="1"/>
  <c r="N48" i="33"/>
  <c r="O48" i="33" s="1"/>
  <c r="N46" i="33"/>
  <c r="O46" i="33" s="1"/>
  <c r="N45" i="33"/>
  <c r="O45" i="33" s="1"/>
  <c r="N44" i="33"/>
  <c r="O44" i="33" s="1"/>
  <c r="N42" i="33"/>
  <c r="O42" i="33" s="1"/>
  <c r="N41" i="33"/>
  <c r="O41" i="33" s="1"/>
  <c r="N40" i="33"/>
  <c r="O40" i="33" s="1"/>
  <c r="N38" i="33"/>
  <c r="O38" i="33" s="1"/>
  <c r="N37" i="33"/>
  <c r="O37" i="33" s="1"/>
  <c r="N36" i="33"/>
  <c r="O36" i="33" s="1"/>
  <c r="N33" i="33"/>
  <c r="O33" i="33" s="1"/>
  <c r="N32" i="33"/>
  <c r="O32" i="33" s="1"/>
  <c r="N31" i="33"/>
  <c r="O31" i="33" s="1"/>
  <c r="O30" i="33" s="1"/>
  <c r="N29" i="33"/>
  <c r="O29" i="33" s="1"/>
  <c r="N28" i="33"/>
  <c r="O28" i="33" s="1"/>
  <c r="N27" i="33"/>
  <c r="O27" i="33" s="1"/>
  <c r="N24" i="33"/>
  <c r="O24" i="33" s="1"/>
  <c r="N23" i="33"/>
  <c r="O23" i="33" s="1"/>
  <c r="N22" i="33"/>
  <c r="O22" i="33" s="1"/>
  <c r="N20" i="33"/>
  <c r="O20" i="33" s="1"/>
  <c r="N19" i="33"/>
  <c r="O19" i="33" s="1"/>
  <c r="N18" i="33"/>
  <c r="O18" i="33" s="1"/>
  <c r="O15" i="33"/>
  <c r="N15" i="33"/>
  <c r="N14" i="33"/>
  <c r="O14" i="33" s="1"/>
  <c r="N13" i="33"/>
  <c r="O13" i="33" s="1"/>
  <c r="O51" i="33" l="1"/>
  <c r="O43" i="33"/>
  <c r="E13" i="35"/>
  <c r="O13" i="35" s="1"/>
  <c r="O12" i="33"/>
  <c r="O11" i="33" s="1"/>
  <c r="P11" i="33" s="1"/>
  <c r="Q11" i="33" s="1"/>
  <c r="O47" i="33"/>
  <c r="O39" i="33"/>
  <c r="O35" i="33"/>
  <c r="O26" i="33"/>
  <c r="O25" i="33" s="1"/>
  <c r="O21" i="33"/>
  <c r="O17" i="33"/>
  <c r="O16" i="33" s="1"/>
  <c r="P25" i="33" l="1"/>
  <c r="Q25" i="33" s="1"/>
  <c r="O34" i="33"/>
  <c r="O55" i="33" s="1"/>
  <c r="O57" i="33" s="1"/>
  <c r="O59" i="33" s="1"/>
  <c r="P16" i="33"/>
  <c r="Q16" i="33" s="1"/>
  <c r="P34" i="33" l="1"/>
  <c r="Q34" i="33" s="1"/>
  <c r="Q55" i="33" s="1"/>
  <c r="P57" i="33"/>
  <c r="P55" i="33" l="1"/>
  <c r="Q57" i="33"/>
  <c r="P59" i="33" l="1"/>
  <c r="E8" i="34" s="1"/>
  <c r="Q59" i="33"/>
  <c r="O9" i="34" s="1"/>
  <c r="O20" i="34" l="1"/>
  <c r="E13" i="34"/>
  <c r="O13" i="34" s="1"/>
</calcChain>
</file>

<file path=xl/sharedStrings.xml><?xml version="1.0" encoding="utf-8"?>
<sst xmlns="http://schemas.openxmlformats.org/spreadsheetml/2006/main" count="204" uniqueCount="107">
  <si>
    <t>積算内容</t>
    <rPh sb="0" eb="2">
      <t>セキサン</t>
    </rPh>
    <rPh sb="2" eb="4">
      <t>ナイヨウ</t>
    </rPh>
    <phoneticPr fontId="3"/>
  </si>
  <si>
    <t>項　　目</t>
    <rPh sb="0" eb="1">
      <t>コウ</t>
    </rPh>
    <rPh sb="3" eb="4">
      <t>メ</t>
    </rPh>
    <phoneticPr fontId="3"/>
  </si>
  <si>
    <t>１．直接経費</t>
    <rPh sb="2" eb="4">
      <t>チョクセツ</t>
    </rPh>
    <rPh sb="4" eb="6">
      <t>ケイヒ</t>
    </rPh>
    <phoneticPr fontId="3"/>
  </si>
  <si>
    <t>合　　　計</t>
    <rPh sb="0" eb="1">
      <t>ゴウ</t>
    </rPh>
    <rPh sb="4" eb="5">
      <t>ケイ</t>
    </rPh>
    <phoneticPr fontId="3"/>
  </si>
  <si>
    <t>３．総　額</t>
    <rPh sb="2" eb="3">
      <t>フサ</t>
    </rPh>
    <rPh sb="4" eb="5">
      <t>ガク</t>
    </rPh>
    <phoneticPr fontId="3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</si>
  <si>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3"/>
  </si>
  <si>
    <t>２．一般管理費</t>
    <rPh sb="2" eb="4">
      <t>イッパン</t>
    </rPh>
    <rPh sb="4" eb="7">
      <t>カンリヒ</t>
    </rPh>
    <phoneticPr fontId="3"/>
  </si>
  <si>
    <t>自己負担（円）</t>
    <rPh sb="0" eb="2">
      <t>ジコ</t>
    </rPh>
    <rPh sb="2" eb="4">
      <t>フタン</t>
    </rPh>
    <rPh sb="5" eb="6">
      <t>エン</t>
    </rPh>
    <phoneticPr fontId="3"/>
  </si>
  <si>
    <t xml:space="preserve">                     </t>
    <phoneticPr fontId="3"/>
  </si>
  <si>
    <t>Ⅰ物品費</t>
    <rPh sb="1" eb="3">
      <t>ブッピン</t>
    </rPh>
    <rPh sb="3" eb="4">
      <t>ヒ</t>
    </rPh>
    <phoneticPr fontId="3"/>
  </si>
  <si>
    <t>申請者名：</t>
    <rPh sb="0" eb="3">
      <t>シンセイシャ</t>
    </rPh>
    <rPh sb="3" eb="4">
      <t>メイ</t>
    </rPh>
    <phoneticPr fontId="3"/>
  </si>
  <si>
    <t>Ⅱ．その他</t>
    <rPh sb="4" eb="5">
      <t>タ</t>
    </rPh>
    <phoneticPr fontId="3"/>
  </si>
  <si>
    <t>Ⅰ＋Ⅱ</t>
    <phoneticPr fontId="3"/>
  </si>
  <si>
    <t>（Ⅰ＋Ⅱ）×一般管理費率</t>
    <rPh sb="6" eb="8">
      <t>イッパン</t>
    </rPh>
    <rPh sb="8" eb="11">
      <t>カンリヒ</t>
    </rPh>
    <rPh sb="11" eb="12">
      <t>リツ</t>
    </rPh>
    <phoneticPr fontId="3"/>
  </si>
  <si>
    <t>注１）消費税の計上ができるのは市町村のみ。市町村以外は税抜き価格を記載すること。</t>
    <rPh sb="0" eb="1">
      <t>チュウ</t>
    </rPh>
    <rPh sb="3" eb="6">
      <t>ショウヒゼイ</t>
    </rPh>
    <rPh sb="7" eb="9">
      <t>ケイジョウ</t>
    </rPh>
    <rPh sb="15" eb="18">
      <t>シチョウソン</t>
    </rPh>
    <rPh sb="21" eb="24">
      <t>シチョウソン</t>
    </rPh>
    <rPh sb="24" eb="26">
      <t>イガイ</t>
    </rPh>
    <rPh sb="27" eb="29">
      <t>ゼイヌ</t>
    </rPh>
    <rPh sb="30" eb="32">
      <t>カカク</t>
    </rPh>
    <rPh sb="33" eb="35">
      <t>キサイ</t>
    </rPh>
    <phoneticPr fontId="3"/>
  </si>
  <si>
    <t>注２）一般管理費の計上ができるのは市町村以外のみ。また、一般管理費率は自社の実績割合又は10％のどちらか低い割合とする。</t>
    <rPh sb="0" eb="1">
      <t>チュウ</t>
    </rPh>
    <rPh sb="3" eb="5">
      <t>イッパン</t>
    </rPh>
    <rPh sb="5" eb="8">
      <t>カンリヒ</t>
    </rPh>
    <rPh sb="9" eb="11">
      <t>ケイジョウ</t>
    </rPh>
    <rPh sb="17" eb="20">
      <t>シチョウソン</t>
    </rPh>
    <rPh sb="20" eb="22">
      <t>イガイ</t>
    </rPh>
    <rPh sb="28" eb="30">
      <t>イッパン</t>
    </rPh>
    <rPh sb="30" eb="33">
      <t>カンリヒ</t>
    </rPh>
    <rPh sb="33" eb="34">
      <t>リツ</t>
    </rPh>
    <rPh sb="35" eb="37">
      <t>ジシャ</t>
    </rPh>
    <rPh sb="38" eb="40">
      <t>ジッセキ</t>
    </rPh>
    <rPh sb="40" eb="42">
      <t>ワリアイ</t>
    </rPh>
    <rPh sb="42" eb="43">
      <t>マタ</t>
    </rPh>
    <rPh sb="52" eb="53">
      <t>ヒク</t>
    </rPh>
    <rPh sb="54" eb="56">
      <t>ワリアイ</t>
    </rPh>
    <phoneticPr fontId="3"/>
  </si>
  <si>
    <t>①．消耗品費</t>
    <rPh sb="2" eb="5">
      <t>ショウモウヒン</t>
    </rPh>
    <rPh sb="5" eb="6">
      <t>ヒ</t>
    </rPh>
    <phoneticPr fontId="3"/>
  </si>
  <si>
    <t xml:space="preserve">Ⅱ．人件費・謝金
</t>
    <rPh sb="2" eb="5">
      <t>ジンケンヒ</t>
    </rPh>
    <rPh sb="6" eb="8">
      <t>シャキン</t>
    </rPh>
    <phoneticPr fontId="3"/>
  </si>
  <si>
    <t>①．人件費</t>
    <rPh sb="2" eb="5">
      <t>ジンケンヒ</t>
    </rPh>
    <phoneticPr fontId="3"/>
  </si>
  <si>
    <t>②．謝金</t>
    <rPh sb="2" eb="4">
      <t>シャキン</t>
    </rPh>
    <phoneticPr fontId="3"/>
  </si>
  <si>
    <t xml:space="preserve">Ⅲ．旅費・委員等旅費
</t>
    <rPh sb="2" eb="4">
      <t>リョヒ</t>
    </rPh>
    <rPh sb="5" eb="8">
      <t>イインナド</t>
    </rPh>
    <rPh sb="8" eb="10">
      <t>リョヒ</t>
    </rPh>
    <phoneticPr fontId="3"/>
  </si>
  <si>
    <t>①．旅費</t>
    <rPh sb="2" eb="4">
      <t>リョヒ</t>
    </rPh>
    <phoneticPr fontId="3"/>
  </si>
  <si>
    <t>②．委員等旅費</t>
    <rPh sb="2" eb="5">
      <t>イイントウ</t>
    </rPh>
    <rPh sb="5" eb="7">
      <t>リョヒ</t>
    </rPh>
    <phoneticPr fontId="3"/>
  </si>
  <si>
    <t>①．外注費</t>
    <rPh sb="2" eb="4">
      <t>ガイチュウ</t>
    </rPh>
    <rPh sb="4" eb="5">
      <t>ヒ</t>
    </rPh>
    <phoneticPr fontId="3"/>
  </si>
  <si>
    <t>②．印刷製本費</t>
    <rPh sb="2" eb="4">
      <t>インサツ</t>
    </rPh>
    <rPh sb="4" eb="6">
      <t>セイホン</t>
    </rPh>
    <rPh sb="6" eb="7">
      <t>ヒ</t>
    </rPh>
    <phoneticPr fontId="3"/>
  </si>
  <si>
    <t>③．会議費</t>
    <rPh sb="2" eb="5">
      <t>カイギヒ</t>
    </rPh>
    <phoneticPr fontId="3"/>
  </si>
  <si>
    <t>④．通信運搬費</t>
    <rPh sb="2" eb="4">
      <t>ツウシン</t>
    </rPh>
    <rPh sb="4" eb="7">
      <t>ウンパンヒ</t>
    </rPh>
    <phoneticPr fontId="3"/>
  </si>
  <si>
    <t>⑤．その他諸経費</t>
    <rPh sb="4" eb="5">
      <t>ホカ</t>
    </rPh>
    <rPh sb="5" eb="8">
      <t>ショケイヒ</t>
    </rPh>
    <phoneticPr fontId="3"/>
  </si>
  <si>
    <t>令和２年度沖縄テレワーク推進事業　補助事業支出計画書（施設活用事業用）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rPh sb="27" eb="29">
      <t>シセツ</t>
    </rPh>
    <rPh sb="29" eb="31">
      <t>カツヨウ</t>
    </rPh>
    <rPh sb="31" eb="33">
      <t>ジギョウ</t>
    </rPh>
    <rPh sb="33" eb="34">
      <t>ヨウ</t>
    </rPh>
    <phoneticPr fontId="3"/>
  </si>
  <si>
    <t>総事業費（円）
税抜（注１）</t>
    <rPh sb="0" eb="1">
      <t>ソウ</t>
    </rPh>
    <rPh sb="1" eb="4">
      <t>ジギョウヒ</t>
    </rPh>
    <rPh sb="5" eb="6">
      <t>エン</t>
    </rPh>
    <rPh sb="8" eb="10">
      <t>ゼイヌ</t>
    </rPh>
    <rPh sb="11" eb="12">
      <t>チュウ</t>
    </rPh>
    <phoneticPr fontId="3"/>
  </si>
  <si>
    <t>補助金申請予定額（円）</t>
    <rPh sb="0" eb="2">
      <t>ホジョ</t>
    </rPh>
    <rPh sb="2" eb="3">
      <t>キン</t>
    </rPh>
    <rPh sb="3" eb="5">
      <t>シンセイ</t>
    </rPh>
    <rPh sb="5" eb="7">
      <t>ヨテイ</t>
    </rPh>
    <rPh sb="7" eb="8">
      <t>ガク</t>
    </rPh>
    <rPh sb="9" eb="10">
      <t>エン</t>
    </rPh>
    <phoneticPr fontId="3"/>
  </si>
  <si>
    <t>項目</t>
    <rPh sb="0" eb="2">
      <t>コウモク</t>
    </rPh>
    <phoneticPr fontId="3"/>
  </si>
  <si>
    <t>単価（円）</t>
    <rPh sb="0" eb="2">
      <t>タンカ</t>
    </rPh>
    <rPh sb="3" eb="4">
      <t>エン</t>
    </rPh>
    <phoneticPr fontId="3"/>
  </si>
  <si>
    <t>個数・人数</t>
    <rPh sb="0" eb="2">
      <t>コスウ</t>
    </rPh>
    <rPh sb="3" eb="5">
      <t>ニンズウ</t>
    </rPh>
    <phoneticPr fontId="3"/>
  </si>
  <si>
    <t>税抜（注１）</t>
    <rPh sb="0" eb="2">
      <t>ゼイヌ</t>
    </rPh>
    <rPh sb="3" eb="4">
      <t>チュウ</t>
    </rPh>
    <phoneticPr fontId="3"/>
  </si>
  <si>
    <t>単位</t>
    <rPh sb="0" eb="2">
      <t>タンイ</t>
    </rPh>
    <phoneticPr fontId="3"/>
  </si>
  <si>
    <t>（％：注２）</t>
    <rPh sb="3" eb="4">
      <t>チュウ</t>
    </rPh>
    <phoneticPr fontId="3"/>
  </si>
  <si>
    <t>（１円未満は端数切捨て）</t>
    <phoneticPr fontId="3"/>
  </si>
  <si>
    <t>別紙３</t>
    <phoneticPr fontId="15"/>
  </si>
  <si>
    <t>経費明細表</t>
    <rPh sb="0" eb="2">
      <t>ケイヒ</t>
    </rPh>
    <rPh sb="2" eb="5">
      <t>メイサイヒョウ</t>
    </rPh>
    <phoneticPr fontId="15"/>
  </si>
  <si>
    <t>（１）資金調達内訳</t>
    <phoneticPr fontId="15"/>
  </si>
  <si>
    <t>区分</t>
  </si>
  <si>
    <t>補助事業に要する経費（円）</t>
    <phoneticPr fontId="15"/>
  </si>
  <si>
    <t>資金の調達先（銀行等）</t>
    <phoneticPr fontId="15"/>
  </si>
  <si>
    <t>補助金</t>
  </si>
  <si>
    <t>自己負担</t>
    <rPh sb="0" eb="2">
      <t>ジコ</t>
    </rPh>
    <rPh sb="2" eb="4">
      <t>フタン</t>
    </rPh>
    <phoneticPr fontId="3"/>
  </si>
  <si>
    <t>自己資金</t>
  </si>
  <si>
    <t>借入金</t>
  </si>
  <si>
    <t>その他</t>
  </si>
  <si>
    <t>合計額
（総事業費）</t>
    <phoneticPr fontId="15"/>
  </si>
  <si>
    <t>（２）補助金相当額の手当方法</t>
    <rPh sb="10" eb="12">
      <t>テアテ</t>
    </rPh>
    <rPh sb="12" eb="14">
      <t>ホウホウ</t>
    </rPh>
    <phoneticPr fontId="15"/>
  </si>
  <si>
    <t>補助金相当額（円）</t>
    <rPh sb="2" eb="3">
      <t>キン</t>
    </rPh>
    <rPh sb="3" eb="5">
      <t>ソウトウ</t>
    </rPh>
    <rPh sb="5" eb="6">
      <t>ガク</t>
    </rPh>
    <phoneticPr fontId="15"/>
  </si>
  <si>
    <t>合計額</t>
  </si>
  <si>
    <t>（注）補助金の支払は、補助事業終了後の精算払いとなるため、補助事業実施期間中、補助金
       相当分の資金を確保する必要がある。</t>
    <phoneticPr fontId="15"/>
  </si>
  <si>
    <t>（３）備考</t>
    <rPh sb="3" eb="5">
      <t>ビコウ</t>
    </rPh>
    <phoneticPr fontId="15"/>
  </si>
  <si>
    <t>借入金を予定している者は、資金の調達先（銀行等）の見込みについて記載</t>
    <rPh sb="0" eb="2">
      <t>カリイレ</t>
    </rPh>
    <rPh sb="2" eb="3">
      <t>キン</t>
    </rPh>
    <rPh sb="4" eb="6">
      <t>ヨテイ</t>
    </rPh>
    <rPh sb="10" eb="11">
      <t>モノ</t>
    </rPh>
    <rPh sb="13" eb="15">
      <t>シキン</t>
    </rPh>
    <rPh sb="16" eb="18">
      <t>チョウタツ</t>
    </rPh>
    <rPh sb="18" eb="19">
      <t>サキ</t>
    </rPh>
    <rPh sb="20" eb="22">
      <t>ギンコウ</t>
    </rPh>
    <rPh sb="22" eb="23">
      <t>トウ</t>
    </rPh>
    <rPh sb="25" eb="27">
      <t>ミコ</t>
    </rPh>
    <rPh sb="32" eb="34">
      <t>キサイ</t>
    </rPh>
    <phoneticPr fontId="15"/>
  </si>
  <si>
    <t>別紙３</t>
    <phoneticPr fontId="15"/>
  </si>
  <si>
    <r>
      <rPr>
        <sz val="14"/>
        <color rgb="FFFF0000"/>
        <rFont val="ＭＳ Ｐゴシック"/>
        <family val="3"/>
        <charset val="128"/>
        <scheme val="minor"/>
      </rPr>
      <t>【記入例】</t>
    </r>
    <r>
      <rPr>
        <sz val="14"/>
        <color theme="1"/>
        <rFont val="ＭＳ Ｐゴシック"/>
        <family val="2"/>
        <charset val="128"/>
        <scheme val="minor"/>
      </rPr>
      <t>経費明細表</t>
    </r>
    <rPh sb="1" eb="3">
      <t>キニュウ</t>
    </rPh>
    <rPh sb="3" eb="4">
      <t>レイ</t>
    </rPh>
    <rPh sb="5" eb="7">
      <t>ケイヒ</t>
    </rPh>
    <rPh sb="7" eb="10">
      <t>メイサイヒョウ</t>
    </rPh>
    <phoneticPr fontId="15"/>
  </si>
  <si>
    <t>（１）資金調達内訳</t>
    <phoneticPr fontId="15"/>
  </si>
  <si>
    <t>補助事業に要する経費（円）</t>
    <phoneticPr fontId="15"/>
  </si>
  <si>
    <t>資金の調達先（銀行等）</t>
    <phoneticPr fontId="15"/>
  </si>
  <si>
    <t>●●銀行</t>
    <rPh sb="2" eb="4">
      <t>ギンコウ</t>
    </rPh>
    <phoneticPr fontId="3"/>
  </si>
  <si>
    <t>合計額
（総事業費）</t>
    <phoneticPr fontId="15"/>
  </si>
  <si>
    <t>売掛金債権の売却</t>
    <rPh sb="0" eb="3">
      <t>ウリカケキン</t>
    </rPh>
    <rPh sb="3" eb="5">
      <t>サイケン</t>
    </rPh>
    <rPh sb="6" eb="8">
      <t>バイキャク</t>
    </rPh>
    <phoneticPr fontId="3"/>
  </si>
  <si>
    <t>（注）補助金の支払は、補助事業終了後の精算払いとなるため、補助事業実施期間中、補助金
       相当分の資金を確保する必要がある。</t>
    <phoneticPr fontId="15"/>
  </si>
  <si>
    <t>文房具等</t>
    <rPh sb="0" eb="3">
      <t>ブンボウグ</t>
    </rPh>
    <rPh sb="3" eb="4">
      <t>ナド</t>
    </rPh>
    <phoneticPr fontId="4"/>
  </si>
  <si>
    <t>コピー用紙</t>
    <rPh sb="3" eb="5">
      <t>ヨウシ</t>
    </rPh>
    <phoneticPr fontId="4"/>
  </si>
  <si>
    <t>枚</t>
    <rPh sb="0" eb="1">
      <t>マイ</t>
    </rPh>
    <phoneticPr fontId="3"/>
  </si>
  <si>
    <t>式</t>
    <rPh sb="0" eb="1">
      <t>シキ</t>
    </rPh>
    <phoneticPr fontId="3"/>
  </si>
  <si>
    <t>セミナー参加者用</t>
    <rPh sb="4" eb="7">
      <t>サンカシャ</t>
    </rPh>
    <rPh sb="7" eb="8">
      <t>ヨウ</t>
    </rPh>
    <phoneticPr fontId="4"/>
  </si>
  <si>
    <t>人</t>
    <rPh sb="0" eb="1">
      <t>ニン</t>
    </rPh>
    <phoneticPr fontId="3"/>
  </si>
  <si>
    <t>人式</t>
    <rPh sb="0" eb="1">
      <t>ニン</t>
    </rPh>
    <rPh sb="1" eb="2">
      <t>シキ</t>
    </rPh>
    <phoneticPr fontId="3"/>
  </si>
  <si>
    <t>統括責任者</t>
    <rPh sb="0" eb="2">
      <t>トウカツ</t>
    </rPh>
    <rPh sb="2" eb="5">
      <t>セキニンシャ</t>
    </rPh>
    <phoneticPr fontId="4"/>
  </si>
  <si>
    <t>コーディネーター</t>
    <phoneticPr fontId="4"/>
  </si>
  <si>
    <t>時給</t>
    <rPh sb="0" eb="2">
      <t>ジキュウ</t>
    </rPh>
    <phoneticPr fontId="3"/>
  </si>
  <si>
    <t>時間</t>
    <rPh sb="0" eb="2">
      <t>ジカン</t>
    </rPh>
    <phoneticPr fontId="3"/>
  </si>
  <si>
    <t>日</t>
    <rPh sb="0" eb="1">
      <t>ヒ</t>
    </rPh>
    <phoneticPr fontId="3"/>
  </si>
  <si>
    <t>セミナー講師</t>
    <rPh sb="4" eb="6">
      <t>コウシ</t>
    </rPh>
    <phoneticPr fontId="3"/>
  </si>
  <si>
    <t>●●セミナー担当</t>
    <rPh sb="6" eb="8">
      <t>タントウ</t>
    </rPh>
    <phoneticPr fontId="3"/>
  </si>
  <si>
    <t>回</t>
    <rPh sb="0" eb="1">
      <t>カイ</t>
    </rPh>
    <phoneticPr fontId="3"/>
  </si>
  <si>
    <t>職員旅費</t>
    <rPh sb="0" eb="2">
      <t>ショクイン</t>
    </rPh>
    <rPh sb="2" eb="4">
      <t>リョヒ</t>
    </rPh>
    <phoneticPr fontId="3"/>
  </si>
  <si>
    <t>本社～事業実施箇所（モノレール往復）</t>
    <rPh sb="0" eb="2">
      <t>ホンシャ</t>
    </rPh>
    <rPh sb="3" eb="5">
      <t>ジギョウ</t>
    </rPh>
    <rPh sb="5" eb="7">
      <t>ジッシ</t>
    </rPh>
    <rPh sb="7" eb="9">
      <t>カショ</t>
    </rPh>
    <rPh sb="15" eb="17">
      <t>オウフク</t>
    </rPh>
    <phoneticPr fontId="3"/>
  </si>
  <si>
    <t>人</t>
    <rPh sb="0" eb="1">
      <t>ヒト</t>
    </rPh>
    <phoneticPr fontId="3"/>
  </si>
  <si>
    <t>人回</t>
    <rPh sb="0" eb="1">
      <t>ニン</t>
    </rPh>
    <rPh sb="1" eb="2">
      <t>カイ</t>
    </rPh>
    <phoneticPr fontId="3"/>
  </si>
  <si>
    <t>セミナー講師旅費</t>
    <rPh sb="4" eb="6">
      <t>コウシ</t>
    </rPh>
    <rPh sb="6" eb="8">
      <t>リョヒ</t>
    </rPh>
    <phoneticPr fontId="3"/>
  </si>
  <si>
    <t>東京～那覇往復（１泊２日）</t>
    <rPh sb="0" eb="2">
      <t>トウキョウ</t>
    </rPh>
    <rPh sb="3" eb="5">
      <t>ナハ</t>
    </rPh>
    <rPh sb="5" eb="7">
      <t>オウフク</t>
    </rPh>
    <rPh sb="9" eb="10">
      <t>パク</t>
    </rPh>
    <rPh sb="11" eb="12">
      <t>ヒ</t>
    </rPh>
    <phoneticPr fontId="3"/>
  </si>
  <si>
    <t>会場設営補助</t>
    <rPh sb="0" eb="2">
      <t>カイジョウ</t>
    </rPh>
    <rPh sb="2" eb="4">
      <t>セツエイ</t>
    </rPh>
    <rPh sb="4" eb="6">
      <t>ホジョ</t>
    </rPh>
    <phoneticPr fontId="3"/>
  </si>
  <si>
    <t>派遣会社から１名</t>
    <rPh sb="0" eb="2">
      <t>ハケン</t>
    </rPh>
    <rPh sb="2" eb="4">
      <t>カイシャ</t>
    </rPh>
    <rPh sb="7" eb="8">
      <t>メイ</t>
    </rPh>
    <phoneticPr fontId="3"/>
  </si>
  <si>
    <t>派遣社員</t>
    <rPh sb="0" eb="2">
      <t>ハケン</t>
    </rPh>
    <rPh sb="2" eb="4">
      <t>シャイン</t>
    </rPh>
    <phoneticPr fontId="3"/>
  </si>
  <si>
    <t>会計担当</t>
    <rPh sb="0" eb="2">
      <t>カイケイ</t>
    </rPh>
    <rPh sb="2" eb="4">
      <t>タントウ</t>
    </rPh>
    <phoneticPr fontId="3"/>
  </si>
  <si>
    <t>●●セミナー講師（××大学教授）</t>
    <rPh sb="6" eb="8">
      <t>コウシ</t>
    </rPh>
    <rPh sb="11" eb="13">
      <t>ダイガク</t>
    </rPh>
    <rPh sb="13" eb="15">
      <t>キョウジュ</t>
    </rPh>
    <phoneticPr fontId="3"/>
  </si>
  <si>
    <t>期間・回数等</t>
    <rPh sb="0" eb="2">
      <t>キカン</t>
    </rPh>
    <rPh sb="3" eb="5">
      <t>カイスウ</t>
    </rPh>
    <rPh sb="5" eb="6">
      <t>トウ</t>
    </rPh>
    <phoneticPr fontId="3"/>
  </si>
  <si>
    <t>箇所</t>
    <rPh sb="0" eb="2">
      <t>カショ</t>
    </rPh>
    <phoneticPr fontId="3"/>
  </si>
  <si>
    <t>一式</t>
    <rPh sb="0" eb="2">
      <t>イッシキ</t>
    </rPh>
    <phoneticPr fontId="3"/>
  </si>
  <si>
    <t>運送費</t>
    <rPh sb="0" eb="3">
      <t>ウンソウヒ</t>
    </rPh>
    <phoneticPr fontId="3"/>
  </si>
  <si>
    <t>ポスター</t>
    <phoneticPr fontId="3"/>
  </si>
  <si>
    <t>開催案内ポスター</t>
    <rPh sb="0" eb="2">
      <t>カイサイ</t>
    </rPh>
    <rPh sb="2" eb="4">
      <t>アンナイ</t>
    </rPh>
    <phoneticPr fontId="3"/>
  </si>
  <si>
    <t>セミナー配布資料用（１回５０枚程度）</t>
    <rPh sb="4" eb="6">
      <t>ハイフ</t>
    </rPh>
    <rPh sb="6" eb="8">
      <t>シリョウ</t>
    </rPh>
    <rPh sb="8" eb="9">
      <t>ヨウ</t>
    </rPh>
    <rPh sb="11" eb="12">
      <t>カイ</t>
    </rPh>
    <rPh sb="14" eb="15">
      <t>マイ</t>
    </rPh>
    <rPh sb="15" eb="17">
      <t>テイド</t>
    </rPh>
    <phoneticPr fontId="4"/>
  </si>
  <si>
    <t>事務局用</t>
    <rPh sb="0" eb="3">
      <t>ジムキョク</t>
    </rPh>
    <rPh sb="3" eb="4">
      <t>ヨウ</t>
    </rPh>
    <phoneticPr fontId="4"/>
  </si>
  <si>
    <t>プロジェクタ等の会場搬出入</t>
    <rPh sb="6" eb="7">
      <t>トウ</t>
    </rPh>
    <rPh sb="8" eb="10">
      <t>カイジョウ</t>
    </rPh>
    <rPh sb="10" eb="13">
      <t>ハンシュツニュウ</t>
    </rPh>
    <phoneticPr fontId="3"/>
  </si>
  <si>
    <t xml:space="preserve">●●銀行からの借入金は、交付決定を条件に融資される見込み。
売掛金債権は、●月に現金化予定。
</t>
    <rPh sb="2" eb="4">
      <t>ギンコウ</t>
    </rPh>
    <rPh sb="7" eb="10">
      <t>カリイレキン</t>
    </rPh>
    <rPh sb="12" eb="14">
      <t>コウフ</t>
    </rPh>
    <rPh sb="14" eb="16">
      <t>ケッテイ</t>
    </rPh>
    <rPh sb="17" eb="19">
      <t>ジョウケン</t>
    </rPh>
    <rPh sb="20" eb="22">
      <t>ユウシ</t>
    </rPh>
    <rPh sb="25" eb="27">
      <t>ミコ</t>
    </rPh>
    <rPh sb="30" eb="33">
      <t>ウリカケキン</t>
    </rPh>
    <rPh sb="33" eb="35">
      <t>サイケン</t>
    </rPh>
    <rPh sb="38" eb="39">
      <t>ツキ</t>
    </rPh>
    <rPh sb="40" eb="42">
      <t>ゲンキン</t>
    </rPh>
    <rPh sb="42" eb="43">
      <t>カ</t>
    </rPh>
    <rPh sb="43" eb="45">
      <t>ヨテイ</t>
    </rPh>
    <phoneticPr fontId="3"/>
  </si>
  <si>
    <t>レンタル会社借料</t>
    <rPh sb="4" eb="6">
      <t>カイシャ</t>
    </rPh>
    <rPh sb="6" eb="8">
      <t>シャクリョウ</t>
    </rPh>
    <phoneticPr fontId="3"/>
  </si>
  <si>
    <t>プロジェクタ・スクリーンのレンタル</t>
    <phoneticPr fontId="3"/>
  </si>
  <si>
    <r>
      <rPr>
        <b/>
        <sz val="12"/>
        <color rgb="FFFF0000"/>
        <rFont val="ＭＳ ゴシック"/>
        <family val="3"/>
        <charset val="128"/>
      </rPr>
      <t>【記入例】</t>
    </r>
    <r>
      <rPr>
        <sz val="12"/>
        <color theme="1"/>
        <rFont val="ＭＳ ゴシック"/>
        <family val="3"/>
        <charset val="128"/>
      </rPr>
      <t>令和２年度沖縄テレワーク推進事業　補助事業支出計画書（施設活用事業用）</t>
    </r>
    <rPh sb="1" eb="3">
      <t>キニュウ</t>
    </rPh>
    <rPh sb="3" eb="4">
      <t>レイ</t>
    </rPh>
    <rPh sb="5" eb="7">
      <t>レイワ</t>
    </rPh>
    <rPh sb="8" eb="10">
      <t>ネンド</t>
    </rPh>
    <rPh sb="10" eb="12">
      <t>オキナワ</t>
    </rPh>
    <rPh sb="17" eb="19">
      <t>スイシン</t>
    </rPh>
    <rPh sb="19" eb="21">
      <t>ジギョウ</t>
    </rPh>
    <rPh sb="22" eb="24">
      <t>ホジョ</t>
    </rPh>
    <rPh sb="24" eb="26">
      <t>ジギョウ</t>
    </rPh>
    <rPh sb="26" eb="28">
      <t>シシュツ</t>
    </rPh>
    <rPh sb="28" eb="31">
      <t>ケイカクショ</t>
    </rPh>
    <rPh sb="32" eb="34">
      <t>シセツ</t>
    </rPh>
    <rPh sb="34" eb="36">
      <t>カツヨウ</t>
    </rPh>
    <rPh sb="36" eb="38">
      <t>ジギョウ</t>
    </rPh>
    <rPh sb="38" eb="39">
      <t>ヨウ</t>
    </rPh>
    <phoneticPr fontId="3"/>
  </si>
  <si>
    <t xml:space="preserve">株式会社●●●      </t>
    <phoneticPr fontId="3"/>
  </si>
  <si>
    <t>別紙２</t>
    <rPh sb="0" eb="2">
      <t>ベッシ</t>
    </rPh>
    <phoneticPr fontId="3"/>
  </si>
  <si>
    <t>別紙２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</si>
</sst>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hair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13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6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right" vertical="top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1" xfId="0" applyFont="1" applyBorder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2" xfId="0" applyFont="1" applyFill="1" applyBorder="1" applyAlignment="1">
      <alignment vertical="top"/>
    </xf>
    <xf numFmtId="0" fontId="14" fillId="0" borderId="19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5" fillId="0" borderId="41" xfId="0" applyFont="1" applyFill="1" applyBorder="1" applyAlignment="1">
      <alignment vertical="top"/>
    </xf>
    <xf numFmtId="0" fontId="5" fillId="0" borderId="40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43" xfId="0" applyFont="1" applyFill="1" applyBorder="1" applyAlignment="1">
      <alignment vertical="top"/>
    </xf>
    <xf numFmtId="0" fontId="5" fillId="0" borderId="44" xfId="0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right" vertical="top"/>
    </xf>
    <xf numFmtId="0" fontId="14" fillId="0" borderId="34" xfId="0" applyFont="1" applyFill="1" applyBorder="1">
      <alignment vertical="center"/>
    </xf>
    <xf numFmtId="0" fontId="5" fillId="4" borderId="16" xfId="0" applyFont="1" applyFill="1" applyBorder="1">
      <alignment vertical="center"/>
    </xf>
    <xf numFmtId="176" fontId="5" fillId="4" borderId="17" xfId="0" applyNumberFormat="1" applyFont="1" applyFill="1" applyBorder="1" applyAlignment="1">
      <alignment horizontal="center" vertical="top"/>
    </xf>
    <xf numFmtId="176" fontId="7" fillId="4" borderId="18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top" wrapText="1"/>
    </xf>
    <xf numFmtId="176" fontId="5" fillId="2" borderId="36" xfId="0" applyNumberFormat="1" applyFont="1" applyFill="1" applyBorder="1" applyAlignment="1">
      <alignment horizontal="right" vertical="top"/>
    </xf>
    <xf numFmtId="176" fontId="5" fillId="2" borderId="45" xfId="0" applyNumberFormat="1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23" xfId="0" applyFont="1" applyFill="1" applyBorder="1" applyAlignment="1">
      <alignment vertical="top" wrapText="1"/>
    </xf>
    <xf numFmtId="176" fontId="5" fillId="5" borderId="24" xfId="0" applyNumberFormat="1" applyFont="1" applyFill="1" applyBorder="1" applyAlignment="1">
      <alignment horizontal="right" vertical="top"/>
    </xf>
    <xf numFmtId="176" fontId="5" fillId="5" borderId="31" xfId="0" applyNumberFormat="1" applyFont="1" applyFill="1" applyBorder="1" applyAlignment="1">
      <alignment vertical="top"/>
    </xf>
    <xf numFmtId="0" fontId="5" fillId="5" borderId="12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4" borderId="1" xfId="0" applyFont="1" applyFill="1" applyBorder="1">
      <alignment vertical="center"/>
    </xf>
    <xf numFmtId="0" fontId="5" fillId="4" borderId="0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176" fontId="5" fillId="4" borderId="20" xfId="0" applyNumberFormat="1" applyFont="1" applyFill="1" applyBorder="1" applyAlignment="1">
      <alignment horizontal="center" vertical="top"/>
    </xf>
    <xf numFmtId="176" fontId="5" fillId="4" borderId="21" xfId="0" applyNumberFormat="1" applyFont="1" applyFill="1" applyBorder="1" applyAlignment="1">
      <alignment horizontal="center" vertical="top"/>
    </xf>
    <xf numFmtId="176" fontId="7" fillId="4" borderId="22" xfId="0" applyNumberFormat="1" applyFont="1" applyFill="1" applyBorder="1" applyAlignment="1">
      <alignment horizontal="center" vertical="top"/>
    </xf>
    <xf numFmtId="176" fontId="5" fillId="2" borderId="45" xfId="0" applyNumberFormat="1" applyFont="1" applyFill="1" applyBorder="1" applyAlignment="1">
      <alignment horizontal="right" vertical="top"/>
    </xf>
    <xf numFmtId="176" fontId="5" fillId="5" borderId="31" xfId="0" applyNumberFormat="1" applyFont="1" applyFill="1" applyBorder="1" applyAlignment="1">
      <alignment horizontal="right" vertical="top"/>
    </xf>
    <xf numFmtId="0" fontId="5" fillId="0" borderId="28" xfId="0" applyFont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top"/>
    </xf>
    <xf numFmtId="0" fontId="5" fillId="4" borderId="52" xfId="0" applyFont="1" applyFill="1" applyBorder="1" applyAlignment="1">
      <alignment horizontal="center" vertical="top"/>
    </xf>
    <xf numFmtId="0" fontId="5" fillId="4" borderId="53" xfId="0" applyFont="1" applyFill="1" applyBorder="1" applyAlignment="1">
      <alignment horizontal="center" vertical="center" wrapText="1"/>
    </xf>
    <xf numFmtId="176" fontId="5" fillId="4" borderId="54" xfId="0" applyNumberFormat="1" applyFont="1" applyFill="1" applyBorder="1" applyAlignment="1">
      <alignment horizontal="center" vertical="top"/>
    </xf>
    <xf numFmtId="176" fontId="5" fillId="4" borderId="17" xfId="0" applyNumberFormat="1" applyFont="1" applyFill="1" applyBorder="1" applyAlignment="1">
      <alignment horizontal="center" vertical="top" wrapText="1"/>
    </xf>
    <xf numFmtId="176" fontId="5" fillId="4" borderId="50" xfId="0" applyNumberFormat="1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76" fontId="5" fillId="4" borderId="56" xfId="0" applyNumberFormat="1" applyFont="1" applyFill="1" applyBorder="1" applyAlignment="1">
      <alignment horizontal="center" vertical="top" wrapText="1"/>
    </xf>
    <xf numFmtId="0" fontId="5" fillId="0" borderId="57" xfId="0" applyFont="1" applyFill="1" applyBorder="1" applyAlignment="1">
      <alignment horizontal="center" vertical="center" wrapText="1"/>
    </xf>
    <xf numFmtId="38" fontId="5" fillId="0" borderId="25" xfId="8" applyFont="1" applyBorder="1" applyAlignment="1">
      <alignment horizontal="right" vertical="top"/>
    </xf>
    <xf numFmtId="0" fontId="5" fillId="3" borderId="2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 wrapText="1"/>
    </xf>
    <xf numFmtId="0" fontId="5" fillId="3" borderId="39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38" fontId="5" fillId="0" borderId="0" xfId="8" applyFont="1" applyFill="1" applyBorder="1" applyAlignment="1">
      <alignment horizontal="right" vertical="center"/>
    </xf>
    <xf numFmtId="38" fontId="5" fillId="0" borderId="6" xfId="8" applyFont="1" applyFill="1" applyBorder="1" applyAlignment="1">
      <alignment horizontal="right" vertical="center"/>
    </xf>
    <xf numFmtId="9" fontId="5" fillId="3" borderId="42" xfId="9" applyNumberFormat="1" applyFont="1" applyFill="1" applyBorder="1" applyAlignment="1">
      <alignment horizontal="right" vertical="center"/>
    </xf>
    <xf numFmtId="38" fontId="5" fillId="0" borderId="64" xfId="8" applyFont="1" applyBorder="1" applyAlignment="1">
      <alignment horizontal="right" vertical="center"/>
    </xf>
    <xf numFmtId="38" fontId="5" fillId="0" borderId="42" xfId="8" applyFont="1" applyBorder="1" applyAlignment="1">
      <alignment horizontal="right" vertical="center"/>
    </xf>
    <xf numFmtId="38" fontId="5" fillId="0" borderId="65" xfId="8" applyFont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2" borderId="48" xfId="8" applyFont="1" applyFill="1" applyBorder="1" applyAlignment="1">
      <alignment vertical="top" wrapText="1"/>
    </xf>
    <xf numFmtId="38" fontId="5" fillId="2" borderId="46" xfId="8" applyFont="1" applyFill="1" applyBorder="1" applyAlignment="1">
      <alignment horizontal="right" vertical="top"/>
    </xf>
    <xf numFmtId="38" fontId="5" fillId="2" borderId="47" xfId="8" applyFont="1" applyFill="1" applyBorder="1" applyAlignment="1">
      <alignment horizontal="right" vertical="top"/>
    </xf>
    <xf numFmtId="38" fontId="5" fillId="5" borderId="25" xfId="8" applyFont="1" applyFill="1" applyBorder="1" applyAlignment="1">
      <alignment vertical="top"/>
    </xf>
    <xf numFmtId="38" fontId="5" fillId="5" borderId="37" xfId="8" applyFont="1" applyFill="1" applyBorder="1" applyAlignment="1">
      <alignment horizontal="right" vertical="top"/>
    </xf>
    <xf numFmtId="38" fontId="5" fillId="5" borderId="59" xfId="8" applyFont="1" applyFill="1" applyBorder="1" applyAlignment="1">
      <alignment horizontal="right" vertical="top"/>
    </xf>
    <xf numFmtId="38" fontId="5" fillId="5" borderId="62" xfId="8" applyFont="1" applyFill="1" applyBorder="1" applyAlignment="1">
      <alignment horizontal="right" vertical="top"/>
    </xf>
    <xf numFmtId="38" fontId="5" fillId="0" borderId="37" xfId="8" applyFont="1" applyBorder="1" applyAlignment="1">
      <alignment horizontal="right" vertical="top"/>
    </xf>
    <xf numFmtId="38" fontId="5" fillId="0" borderId="60" xfId="8" applyFont="1" applyBorder="1" applyAlignment="1">
      <alignment horizontal="right" vertical="top"/>
    </xf>
    <xf numFmtId="38" fontId="5" fillId="0" borderId="61" xfId="8" applyFont="1" applyBorder="1" applyAlignment="1">
      <alignment horizontal="right" vertical="top"/>
    </xf>
    <xf numFmtId="38" fontId="5" fillId="0" borderId="59" xfId="8" applyFont="1" applyBorder="1" applyAlignment="1">
      <alignment horizontal="right" vertical="top"/>
    </xf>
    <xf numFmtId="38" fontId="5" fillId="0" borderId="62" xfId="8" applyFont="1" applyBorder="1" applyAlignment="1">
      <alignment horizontal="right" vertical="top"/>
    </xf>
    <xf numFmtId="38" fontId="5" fillId="0" borderId="58" xfId="8" applyFont="1" applyBorder="1" applyAlignment="1">
      <alignment horizontal="right" vertical="top"/>
    </xf>
    <xf numFmtId="38" fontId="5" fillId="0" borderId="63" xfId="8" applyFont="1" applyBorder="1" applyAlignment="1">
      <alignment horizontal="right" vertical="top"/>
    </xf>
    <xf numFmtId="38" fontId="5" fillId="2" borderId="32" xfId="8" applyFont="1" applyFill="1" applyBorder="1" applyAlignment="1">
      <alignment vertical="top"/>
    </xf>
    <xf numFmtId="38" fontId="5" fillId="0" borderId="29" xfId="8" applyFont="1" applyBorder="1" applyAlignment="1">
      <alignment horizontal="right" vertical="center"/>
    </xf>
    <xf numFmtId="38" fontId="5" fillId="0" borderId="30" xfId="8" applyFont="1" applyBorder="1" applyAlignment="1">
      <alignment horizontal="right" vertical="center"/>
    </xf>
    <xf numFmtId="38" fontId="5" fillId="0" borderId="14" xfId="8" applyFont="1" applyBorder="1" applyAlignment="1">
      <alignment horizontal="right" vertical="center"/>
    </xf>
    <xf numFmtId="38" fontId="5" fillId="0" borderId="11" xfId="8" applyFont="1" applyFill="1" applyBorder="1" applyAlignment="1">
      <alignment horizontal="right" vertical="center"/>
    </xf>
    <xf numFmtId="38" fontId="5" fillId="0" borderId="9" xfId="8" applyFont="1" applyBorder="1" applyAlignment="1">
      <alignment horizontal="right" vertical="center"/>
    </xf>
    <xf numFmtId="0" fontId="5" fillId="0" borderId="66" xfId="0" applyFont="1" applyFill="1" applyBorder="1" applyAlignment="1">
      <alignment vertical="top"/>
    </xf>
    <xf numFmtId="0" fontId="1" fillId="0" borderId="0" xfId="10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10" applyAlignment="1">
      <alignment horizontal="left" vertical="center"/>
    </xf>
    <xf numFmtId="0" fontId="1" fillId="0" borderId="0" xfId="10" applyAlignment="1">
      <alignment horizontal="center" vertical="center"/>
    </xf>
    <xf numFmtId="0" fontId="1" fillId="0" borderId="0" xfId="10" applyAlignment="1">
      <alignment horizontal="center" vertical="center"/>
    </xf>
    <xf numFmtId="0" fontId="16" fillId="0" borderId="0" xfId="10" applyFont="1" applyAlignment="1">
      <alignment horizontal="center" vertical="center" wrapText="1"/>
    </xf>
    <xf numFmtId="0" fontId="17" fillId="0" borderId="0" xfId="10" applyFont="1">
      <alignment vertical="center"/>
    </xf>
    <xf numFmtId="0" fontId="10" fillId="0" borderId="0" xfId="10" applyFont="1">
      <alignment vertical="center"/>
    </xf>
    <xf numFmtId="0" fontId="17" fillId="0" borderId="67" xfId="10" applyFont="1" applyBorder="1" applyAlignment="1">
      <alignment horizontal="center" vertical="center" wrapText="1"/>
    </xf>
    <xf numFmtId="0" fontId="17" fillId="0" borderId="67" xfId="10" applyFont="1" applyBorder="1" applyAlignment="1">
      <alignment horizontal="left" vertical="center" wrapText="1"/>
    </xf>
    <xf numFmtId="176" fontId="17" fillId="0" borderId="67" xfId="10" applyNumberFormat="1" applyFont="1" applyBorder="1" applyAlignment="1">
      <alignment horizontal="right" vertical="center" wrapText="1"/>
    </xf>
    <xf numFmtId="0" fontId="10" fillId="0" borderId="68" xfId="10" applyFont="1" applyBorder="1" applyAlignment="1">
      <alignment horizontal="center" vertical="center" wrapText="1"/>
    </xf>
    <xf numFmtId="0" fontId="17" fillId="0" borderId="5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17" fillId="0" borderId="10" xfId="10" applyFont="1" applyBorder="1" applyAlignment="1">
      <alignment horizontal="center" vertical="center" wrapText="1"/>
    </xf>
    <xf numFmtId="176" fontId="17" fillId="0" borderId="8" xfId="1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18" fillId="0" borderId="8" xfId="1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0" borderId="19" xfId="10" applyFont="1" applyBorder="1" applyAlignment="1">
      <alignment horizontal="left" vertical="center" textRotation="255" wrapText="1"/>
    </xf>
    <xf numFmtId="0" fontId="17" fillId="0" borderId="8" xfId="10" applyFont="1" applyBorder="1" applyAlignment="1">
      <alignment horizontal="center" vertical="center" wrapText="1"/>
    </xf>
    <xf numFmtId="176" fontId="17" fillId="3" borderId="67" xfId="10" applyNumberFormat="1" applyFont="1" applyFill="1" applyBorder="1" applyAlignment="1">
      <alignment horizontal="right" vertical="center" wrapText="1"/>
    </xf>
    <xf numFmtId="0" fontId="17" fillId="0" borderId="68" xfId="1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textRotation="255" wrapText="1"/>
    </xf>
    <xf numFmtId="0" fontId="17" fillId="3" borderId="67" xfId="10" applyFont="1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textRotation="255" wrapText="1"/>
    </xf>
    <xf numFmtId="0" fontId="18" fillId="0" borderId="67" xfId="10" applyFont="1" applyBorder="1" applyAlignment="1">
      <alignment horizontal="center" vertical="center" wrapText="1"/>
    </xf>
    <xf numFmtId="0" fontId="17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" fillId="0" borderId="0" xfId="10" applyAlignment="1">
      <alignment vertical="center"/>
    </xf>
    <xf numFmtId="0" fontId="11" fillId="0" borderId="68" xfId="10" applyFont="1" applyBorder="1" applyAlignment="1">
      <alignment horizontal="center" vertical="center" wrapText="1"/>
    </xf>
    <xf numFmtId="3" fontId="18" fillId="3" borderId="67" xfId="10" applyNumberFormat="1" applyFont="1" applyFill="1" applyBorder="1" applyAlignment="1">
      <alignment vertical="center" wrapText="1"/>
    </xf>
    <xf numFmtId="0" fontId="11" fillId="3" borderId="67" xfId="10" applyFont="1" applyFill="1" applyBorder="1" applyAlignment="1">
      <alignment vertical="center" wrapText="1"/>
    </xf>
    <xf numFmtId="176" fontId="17" fillId="0" borderId="67" xfId="10" applyNumberFormat="1" applyFont="1" applyBorder="1" applyAlignment="1" applyProtection="1">
      <alignment horizontal="right" vertical="center" wrapText="1"/>
    </xf>
    <xf numFmtId="3" fontId="11" fillId="0" borderId="67" xfId="10" applyNumberFormat="1" applyFont="1" applyBorder="1" applyAlignment="1">
      <alignment horizontal="center" vertical="center" wrapText="1"/>
    </xf>
    <xf numFmtId="0" fontId="1" fillId="0" borderId="0" xfId="10" applyAlignment="1">
      <alignment horizontal="left" vertical="center" wrapText="1"/>
    </xf>
    <xf numFmtId="0" fontId="17" fillId="0" borderId="0" xfId="10" applyFont="1" applyAlignment="1">
      <alignment vertical="center"/>
    </xf>
    <xf numFmtId="0" fontId="1" fillId="3" borderId="5" xfId="10" applyFill="1" applyBorder="1" applyAlignment="1">
      <alignment horizontal="left" vertical="top"/>
    </xf>
    <xf numFmtId="0" fontId="1" fillId="3" borderId="6" xfId="10" applyFill="1" applyBorder="1" applyAlignment="1">
      <alignment horizontal="left" vertical="top"/>
    </xf>
    <xf numFmtId="0" fontId="1" fillId="3" borderId="7" xfId="10" applyFill="1" applyBorder="1" applyAlignment="1">
      <alignment horizontal="left" vertical="top"/>
    </xf>
    <xf numFmtId="0" fontId="1" fillId="3" borderId="1" xfId="10" applyFill="1" applyBorder="1" applyAlignment="1">
      <alignment horizontal="left" vertical="top"/>
    </xf>
    <xf numFmtId="0" fontId="1" fillId="3" borderId="0" xfId="10" applyFill="1" applyBorder="1" applyAlignment="1">
      <alignment horizontal="left" vertical="top"/>
    </xf>
    <xf numFmtId="0" fontId="1" fillId="3" borderId="2" xfId="10" applyFill="1" applyBorder="1" applyAlignment="1">
      <alignment horizontal="left" vertical="top"/>
    </xf>
    <xf numFmtId="0" fontId="1" fillId="3" borderId="69" xfId="10" applyFill="1" applyBorder="1" applyAlignment="1">
      <alignment horizontal="left" vertical="top"/>
    </xf>
    <xf numFmtId="0" fontId="1" fillId="3" borderId="11" xfId="10" applyFill="1" applyBorder="1" applyAlignment="1">
      <alignment horizontal="left" vertical="top"/>
    </xf>
    <xf numFmtId="0" fontId="1" fillId="3" borderId="70" xfId="10" applyFill="1" applyBorder="1" applyAlignment="1">
      <alignment horizontal="left" vertical="top"/>
    </xf>
    <xf numFmtId="0" fontId="20" fillId="0" borderId="0" xfId="10" applyFont="1" applyAlignment="1">
      <alignment horizontal="center" vertical="center" wrapText="1"/>
    </xf>
    <xf numFmtId="176" fontId="22" fillId="3" borderId="67" xfId="10" applyNumberFormat="1" applyFont="1" applyFill="1" applyBorder="1" applyAlignment="1">
      <alignment horizontal="right" vertical="center" wrapText="1"/>
    </xf>
    <xf numFmtId="0" fontId="22" fillId="3" borderId="67" xfId="10" applyFont="1" applyFill="1" applyBorder="1" applyAlignment="1">
      <alignment horizontal="left" vertical="center" wrapText="1"/>
    </xf>
    <xf numFmtId="3" fontId="22" fillId="3" borderId="67" xfId="10" applyNumberFormat="1" applyFont="1" applyFill="1" applyBorder="1" applyAlignment="1">
      <alignment horizontal="left" vertical="center" wrapText="1"/>
    </xf>
    <xf numFmtId="0" fontId="23" fillId="3" borderId="67" xfId="10" applyFont="1" applyFill="1" applyBorder="1" applyAlignment="1">
      <alignment horizontal="left" vertical="center" wrapText="1"/>
    </xf>
    <xf numFmtId="0" fontId="24" fillId="3" borderId="5" xfId="10" applyFont="1" applyFill="1" applyBorder="1" applyAlignment="1">
      <alignment horizontal="left" vertical="top" wrapText="1"/>
    </xf>
    <xf numFmtId="0" fontId="5" fillId="3" borderId="24" xfId="8" applyNumberFormat="1" applyFont="1" applyFill="1" applyBorder="1" applyAlignment="1">
      <alignment horizontal="right" vertical="top"/>
    </xf>
    <xf numFmtId="0" fontId="5" fillId="3" borderId="31" xfId="8" applyNumberFormat="1" applyFont="1" applyFill="1" applyBorder="1" applyAlignment="1">
      <alignment horizontal="right" vertical="top"/>
    </xf>
    <xf numFmtId="0" fontId="5" fillId="3" borderId="31" xfId="8" applyNumberFormat="1" applyFont="1" applyFill="1" applyBorder="1" applyAlignment="1">
      <alignment vertical="center"/>
    </xf>
    <xf numFmtId="0" fontId="5" fillId="3" borderId="31" xfId="8" applyNumberFormat="1" applyFont="1" applyFill="1" applyBorder="1" applyAlignment="1">
      <alignment horizontal="right" vertical="center"/>
    </xf>
    <xf numFmtId="0" fontId="5" fillId="3" borderId="31" xfId="8" applyNumberFormat="1" applyFont="1" applyFill="1" applyBorder="1" applyAlignment="1">
      <alignment horizontal="center" vertical="top"/>
    </xf>
    <xf numFmtId="0" fontId="5" fillId="2" borderId="38" xfId="8" applyNumberFormat="1" applyFont="1" applyFill="1" applyBorder="1" applyAlignment="1">
      <alignment horizontal="right" vertical="top"/>
    </xf>
    <xf numFmtId="0" fontId="5" fillId="2" borderId="38" xfId="8" applyNumberFormat="1" applyFont="1" applyFill="1" applyBorder="1" applyAlignment="1">
      <alignment vertical="center"/>
    </xf>
    <xf numFmtId="0" fontId="5" fillId="2" borderId="36" xfId="8" applyNumberFormat="1" applyFont="1" applyFill="1" applyBorder="1" applyAlignment="1">
      <alignment horizontal="right" vertical="center"/>
    </xf>
    <xf numFmtId="0" fontId="5" fillId="2" borderId="49" xfId="8" applyNumberFormat="1" applyFont="1" applyFill="1" applyBorder="1" applyAlignment="1">
      <alignment vertical="top"/>
    </xf>
    <xf numFmtId="0" fontId="5" fillId="5" borderId="24" xfId="8" applyNumberFormat="1" applyFont="1" applyFill="1" applyBorder="1" applyAlignment="1">
      <alignment horizontal="right" vertical="top"/>
    </xf>
    <xf numFmtId="0" fontId="5" fillId="5" borderId="31" xfId="8" applyNumberFormat="1" applyFont="1" applyFill="1" applyBorder="1" applyAlignment="1">
      <alignment horizontal="right" vertical="top"/>
    </xf>
    <xf numFmtId="0" fontId="5" fillId="5" borderId="31" xfId="8" applyNumberFormat="1" applyFont="1" applyFill="1" applyBorder="1" applyAlignment="1">
      <alignment vertical="center"/>
    </xf>
    <xf numFmtId="0" fontId="5" fillId="5" borderId="31" xfId="8" applyNumberFormat="1" applyFont="1" applyFill="1" applyBorder="1" applyAlignment="1">
      <alignment horizontal="right" vertical="center"/>
    </xf>
    <xf numFmtId="0" fontId="5" fillId="5" borderId="31" xfId="8" applyNumberFormat="1" applyFont="1" applyFill="1" applyBorder="1" applyAlignment="1">
      <alignment vertical="top"/>
    </xf>
    <xf numFmtId="0" fontId="5" fillId="0" borderId="31" xfId="8" applyNumberFormat="1" applyFont="1" applyFill="1" applyBorder="1" applyAlignment="1">
      <alignment horizontal="center" vertical="top"/>
    </xf>
    <xf numFmtId="3" fontId="5" fillId="3" borderId="24" xfId="8" applyNumberFormat="1" applyFont="1" applyFill="1" applyBorder="1" applyAlignment="1">
      <alignment horizontal="right" vertical="top"/>
    </xf>
    <xf numFmtId="0" fontId="10" fillId="3" borderId="2" xfId="0" applyFont="1" applyFill="1" applyBorder="1" applyAlignment="1">
      <alignment vertical="top"/>
    </xf>
    <xf numFmtId="0" fontId="10" fillId="3" borderId="23" xfId="0" applyFont="1" applyFill="1" applyBorder="1" applyAlignment="1">
      <alignment vertical="top" wrapText="1"/>
    </xf>
    <xf numFmtId="0" fontId="10" fillId="3" borderId="24" xfId="8" applyNumberFormat="1" applyFont="1" applyFill="1" applyBorder="1" applyAlignment="1">
      <alignment horizontal="right" vertical="top"/>
    </xf>
    <xf numFmtId="0" fontId="10" fillId="3" borderId="31" xfId="8" applyNumberFormat="1" applyFont="1" applyFill="1" applyBorder="1" applyAlignment="1">
      <alignment horizontal="right" vertical="top"/>
    </xf>
    <xf numFmtId="0" fontId="10" fillId="3" borderId="31" xfId="8" applyNumberFormat="1" applyFont="1" applyFill="1" applyBorder="1" applyAlignment="1">
      <alignment vertical="center"/>
    </xf>
    <xf numFmtId="0" fontId="10" fillId="3" borderId="31" xfId="8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top"/>
    </xf>
    <xf numFmtId="0" fontId="23" fillId="3" borderId="2" xfId="0" applyFont="1" applyFill="1" applyBorder="1" applyAlignment="1">
      <alignment vertical="top"/>
    </xf>
    <xf numFmtId="0" fontId="23" fillId="3" borderId="23" xfId="0" applyFont="1" applyFill="1" applyBorder="1" applyAlignment="1">
      <alignment vertical="top" wrapText="1"/>
    </xf>
    <xf numFmtId="0" fontId="23" fillId="3" borderId="24" xfId="8" applyNumberFormat="1" applyFont="1" applyFill="1" applyBorder="1" applyAlignment="1">
      <alignment horizontal="right" vertical="top"/>
    </xf>
    <xf numFmtId="0" fontId="23" fillId="3" borderId="31" xfId="8" applyNumberFormat="1" applyFont="1" applyFill="1" applyBorder="1" applyAlignment="1">
      <alignment horizontal="right" vertical="top"/>
    </xf>
    <xf numFmtId="0" fontId="23" fillId="3" borderId="31" xfId="8" applyNumberFormat="1" applyFont="1" applyFill="1" applyBorder="1" applyAlignment="1">
      <alignment vertical="center"/>
    </xf>
    <xf numFmtId="0" fontId="23" fillId="3" borderId="31" xfId="8" applyNumberFormat="1" applyFont="1" applyFill="1" applyBorder="1" applyAlignment="1">
      <alignment horizontal="right" vertical="center"/>
    </xf>
    <xf numFmtId="0" fontId="23" fillId="3" borderId="31" xfId="8" applyNumberFormat="1" applyFont="1" applyFill="1" applyBorder="1" applyAlignment="1">
      <alignment horizontal="center" vertical="top"/>
    </xf>
    <xf numFmtId="0" fontId="23" fillId="3" borderId="4" xfId="0" applyFont="1" applyFill="1" applyBorder="1" applyAlignment="1">
      <alignment vertical="top"/>
    </xf>
    <xf numFmtId="0" fontId="23" fillId="3" borderId="39" xfId="0" applyFont="1" applyFill="1" applyBorder="1" applyAlignment="1">
      <alignment vertical="top"/>
    </xf>
    <xf numFmtId="0" fontId="23" fillId="5" borderId="4" xfId="0" applyFont="1" applyFill="1" applyBorder="1" applyAlignment="1">
      <alignment vertical="top"/>
    </xf>
    <xf numFmtId="0" fontId="23" fillId="5" borderId="23" xfId="0" applyFont="1" applyFill="1" applyBorder="1" applyAlignment="1">
      <alignment vertical="top" wrapText="1"/>
    </xf>
    <xf numFmtId="3" fontId="23" fillId="3" borderId="24" xfId="8" applyNumberFormat="1" applyFont="1" applyFill="1" applyBorder="1" applyAlignment="1">
      <alignment horizontal="right" vertical="top"/>
    </xf>
    <xf numFmtId="0" fontId="26" fillId="3" borderId="0" xfId="0" applyFont="1" applyFill="1" applyBorder="1" applyAlignment="1">
      <alignment vertical="center"/>
    </xf>
    <xf numFmtId="9" fontId="23" fillId="3" borderId="42" xfId="9" applyNumberFormat="1" applyFont="1" applyFill="1" applyBorder="1" applyAlignment="1">
      <alignment horizontal="right" vertical="center"/>
    </xf>
  </cellXfs>
  <cellStyles count="11">
    <cellStyle name="パーセント" xfId="9" builtinId="5"/>
    <cellStyle name="桁区切り" xfId="8" builtinId="6"/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  <cellStyle name="標準 5" xfId="1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95251</xdr:colOff>
      <xdr:row>2</xdr:row>
      <xdr:rowOff>29307</xdr:rowOff>
    </xdr:from>
    <xdr:to>
      <xdr:col>4</xdr:col>
      <xdr:colOff>1270699</xdr:colOff>
      <xdr:row>3</xdr:row>
      <xdr:rowOff>8896</xdr:rowOff>
    </xdr:to>
    <xdr:sp macro="" textlink="">
      <xdr:nvSpPr>
        <xdr:cNvPr id="2" name="角丸四角形吹き出し 1"/>
        <xdr:cNvSpPr/>
      </xdr:nvSpPr>
      <xdr:spPr>
        <a:xfrm>
          <a:off x="454270" y="249115"/>
          <a:ext cx="1864179" cy="206723"/>
        </a:xfrm>
        <a:prstGeom prst="wedgeRoundRectCallout">
          <a:avLst>
            <a:gd name="adj1" fmla="val 48653"/>
            <a:gd name="adj2" fmla="val 10278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申請者名を記入してください。</a:t>
          </a:r>
        </a:p>
      </xdr:txBody>
    </xdr:sp>
    <xdr:clientData/>
  </xdr:twoCellAnchor>
  <xdr:twoCellAnchor>
    <xdr:from>
      <xdr:col>5</xdr:col>
      <xdr:colOff>753105</xdr:colOff>
      <xdr:row>3</xdr:row>
      <xdr:rowOff>69081</xdr:rowOff>
    </xdr:from>
    <xdr:to>
      <xdr:col>13</xdr:col>
      <xdr:colOff>129792</xdr:colOff>
      <xdr:row>5</xdr:row>
      <xdr:rowOff>41867</xdr:rowOff>
    </xdr:to>
    <xdr:sp macro="" textlink="">
      <xdr:nvSpPr>
        <xdr:cNvPr id="3" name="正方形/長方形 2"/>
        <xdr:cNvSpPr/>
      </xdr:nvSpPr>
      <xdr:spPr>
        <a:xfrm>
          <a:off x="3266240" y="516023"/>
          <a:ext cx="5274860" cy="3318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13</xdr:col>
      <xdr:colOff>454793</xdr:colOff>
      <xdr:row>4</xdr:row>
      <xdr:rowOff>7327</xdr:rowOff>
    </xdr:from>
    <xdr:to>
      <xdr:col>15</xdr:col>
      <xdr:colOff>92635</xdr:colOff>
      <xdr:row>6</xdr:row>
      <xdr:rowOff>48147</xdr:rowOff>
    </xdr:to>
    <xdr:sp macro="" textlink="">
      <xdr:nvSpPr>
        <xdr:cNvPr id="4" name="角丸四角形吹き出し 3"/>
        <xdr:cNvSpPr/>
      </xdr:nvSpPr>
      <xdr:spPr>
        <a:xfrm>
          <a:off x="8866101" y="586154"/>
          <a:ext cx="1791957" cy="495089"/>
        </a:xfrm>
        <a:prstGeom prst="wedgeRoundRectCallout">
          <a:avLst>
            <a:gd name="adj1" fmla="val -112671"/>
            <a:gd name="adj2" fmla="val 25399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期間がないものは、半角数字「</a:t>
          </a:r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」を便宜入力してください。</a:t>
          </a:r>
        </a:p>
      </xdr:txBody>
    </xdr:sp>
    <xdr:clientData/>
  </xdr:twoCellAnchor>
  <xdr:twoCellAnchor>
    <xdr:from>
      <xdr:col>3</xdr:col>
      <xdr:colOff>205154</xdr:colOff>
      <xdr:row>12</xdr:row>
      <xdr:rowOff>83734</xdr:rowOff>
    </xdr:from>
    <xdr:to>
      <xdr:col>3</xdr:col>
      <xdr:colOff>600808</xdr:colOff>
      <xdr:row>53</xdr:row>
      <xdr:rowOff>102577</xdr:rowOff>
    </xdr:to>
    <xdr:sp macro="" textlink="">
      <xdr:nvSpPr>
        <xdr:cNvPr id="5" name="左中かっこ 4"/>
        <xdr:cNvSpPr/>
      </xdr:nvSpPr>
      <xdr:spPr>
        <a:xfrm>
          <a:off x="564173" y="2047349"/>
          <a:ext cx="395654" cy="6942786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21981</xdr:colOff>
      <xdr:row>21</xdr:row>
      <xdr:rowOff>83735</xdr:rowOff>
    </xdr:from>
    <xdr:to>
      <xdr:col>3</xdr:col>
      <xdr:colOff>131885</xdr:colOff>
      <xdr:row>38</xdr:row>
      <xdr:rowOff>54428</xdr:rowOff>
    </xdr:to>
    <xdr:sp macro="" textlink="">
      <xdr:nvSpPr>
        <xdr:cNvPr id="6" name="正方形/長方形 5"/>
        <xdr:cNvSpPr/>
      </xdr:nvSpPr>
      <xdr:spPr>
        <a:xfrm>
          <a:off x="80596" y="3578677"/>
          <a:ext cx="410308" cy="28648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0</xdr:row>
      <xdr:rowOff>112568</xdr:rowOff>
    </xdr:from>
    <xdr:to>
      <xdr:col>18</xdr:col>
      <xdr:colOff>268431</xdr:colOff>
      <xdr:row>2</xdr:row>
      <xdr:rowOff>17318</xdr:rowOff>
    </xdr:to>
    <xdr:sp macro="" textlink="">
      <xdr:nvSpPr>
        <xdr:cNvPr id="2" name="角丸四角形吹き出し 1"/>
        <xdr:cNvSpPr/>
      </xdr:nvSpPr>
      <xdr:spPr>
        <a:xfrm>
          <a:off x="2409826" y="112568"/>
          <a:ext cx="2754455" cy="247650"/>
        </a:xfrm>
        <a:prstGeom prst="wedgeRoundRectCallout">
          <a:avLst>
            <a:gd name="adj1" fmla="val -64685"/>
            <a:gd name="adj2" fmla="val 106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別紙２で記入すると自動入力されます。</a:t>
          </a:r>
        </a:p>
      </xdr:txBody>
    </xdr:sp>
    <xdr:clientData/>
  </xdr:twoCellAnchor>
  <xdr:twoCellAnchor>
    <xdr:from>
      <xdr:col>6</xdr:col>
      <xdr:colOff>103909</xdr:colOff>
      <xdr:row>4</xdr:row>
      <xdr:rowOff>0</xdr:rowOff>
    </xdr:from>
    <xdr:to>
      <xdr:col>18</xdr:col>
      <xdr:colOff>147205</xdr:colOff>
      <xdr:row>5</xdr:row>
      <xdr:rowOff>121226</xdr:rowOff>
    </xdr:to>
    <xdr:sp macro="" textlink="">
      <xdr:nvSpPr>
        <xdr:cNvPr id="3" name="正方形/長方形 2"/>
        <xdr:cNvSpPr/>
      </xdr:nvSpPr>
      <xdr:spPr>
        <a:xfrm>
          <a:off x="1685059" y="733425"/>
          <a:ext cx="3357996" cy="29267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15</xdr:col>
      <xdr:colOff>164523</xdr:colOff>
      <xdr:row>6</xdr:row>
      <xdr:rowOff>233796</xdr:rowOff>
    </xdr:from>
    <xdr:to>
      <xdr:col>25</xdr:col>
      <xdr:colOff>199159</xdr:colOff>
      <xdr:row>7</xdr:row>
      <xdr:rowOff>190500</xdr:rowOff>
    </xdr:to>
    <xdr:sp macro="" textlink="">
      <xdr:nvSpPr>
        <xdr:cNvPr id="4" name="角丸四角形吹き出し 3"/>
        <xdr:cNvSpPr/>
      </xdr:nvSpPr>
      <xdr:spPr>
        <a:xfrm>
          <a:off x="4231698" y="1310121"/>
          <a:ext cx="3206461" cy="280554"/>
        </a:xfrm>
        <a:prstGeom prst="wedgeRoundRectCallout">
          <a:avLst>
            <a:gd name="adj1" fmla="val -64153"/>
            <a:gd name="adj2" fmla="val 3881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別紙２：補助金申請予定額の総額が自動入力されます。</a:t>
          </a:r>
        </a:p>
      </xdr:txBody>
    </xdr:sp>
    <xdr:clientData/>
  </xdr:twoCellAnchor>
  <xdr:twoCellAnchor>
    <xdr:from>
      <xdr:col>3</xdr:col>
      <xdr:colOff>138546</xdr:colOff>
      <xdr:row>6</xdr:row>
      <xdr:rowOff>311729</xdr:rowOff>
    </xdr:from>
    <xdr:to>
      <xdr:col>9</xdr:col>
      <xdr:colOff>121228</xdr:colOff>
      <xdr:row>8</xdr:row>
      <xdr:rowOff>277092</xdr:rowOff>
    </xdr:to>
    <xdr:sp macro="" textlink="">
      <xdr:nvSpPr>
        <xdr:cNvPr id="5" name="角丸四角形吹き出し 4"/>
        <xdr:cNvSpPr/>
      </xdr:nvSpPr>
      <xdr:spPr>
        <a:xfrm>
          <a:off x="891021" y="1388054"/>
          <a:ext cx="1640032" cy="613063"/>
        </a:xfrm>
        <a:prstGeom prst="wedgeRoundRectCallout">
          <a:avLst>
            <a:gd name="adj1" fmla="val 81636"/>
            <a:gd name="adj2" fmla="val 4317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別紙２：自己負担の総額と同じにならないと、「入力エラー」になります。</a:t>
          </a:r>
        </a:p>
      </xdr:txBody>
    </xdr:sp>
    <xdr:clientData/>
  </xdr:twoCellAnchor>
  <xdr:twoCellAnchor>
    <xdr:from>
      <xdr:col>3</xdr:col>
      <xdr:colOff>251114</xdr:colOff>
      <xdr:row>10</xdr:row>
      <xdr:rowOff>86590</xdr:rowOff>
    </xdr:from>
    <xdr:to>
      <xdr:col>9</xdr:col>
      <xdr:colOff>233796</xdr:colOff>
      <xdr:row>12</xdr:row>
      <xdr:rowOff>51953</xdr:rowOff>
    </xdr:to>
    <xdr:sp macro="" textlink="">
      <xdr:nvSpPr>
        <xdr:cNvPr id="6" name="角丸四角形吹き出し 5"/>
        <xdr:cNvSpPr/>
      </xdr:nvSpPr>
      <xdr:spPr>
        <a:xfrm>
          <a:off x="1003589" y="2458315"/>
          <a:ext cx="1640032" cy="613063"/>
        </a:xfrm>
        <a:prstGeom prst="wedgeRoundRectCallout">
          <a:avLst>
            <a:gd name="adj1" fmla="val 71636"/>
            <a:gd name="adj2" fmla="val 8031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別紙２：総事業費の総額と同じにならないと、「入力エラー」になります。</a:t>
          </a:r>
        </a:p>
      </xdr:txBody>
    </xdr:sp>
    <xdr:clientData/>
  </xdr:twoCellAnchor>
  <xdr:twoCellAnchor>
    <xdr:from>
      <xdr:col>3</xdr:col>
      <xdr:colOff>190499</xdr:colOff>
      <xdr:row>17</xdr:row>
      <xdr:rowOff>69273</xdr:rowOff>
    </xdr:from>
    <xdr:to>
      <xdr:col>9</xdr:col>
      <xdr:colOff>173181</xdr:colOff>
      <xdr:row>19</xdr:row>
      <xdr:rowOff>51954</xdr:rowOff>
    </xdr:to>
    <xdr:sp macro="" textlink="">
      <xdr:nvSpPr>
        <xdr:cNvPr id="7" name="角丸四角形吹き出し 6"/>
        <xdr:cNvSpPr/>
      </xdr:nvSpPr>
      <xdr:spPr>
        <a:xfrm>
          <a:off x="943840" y="4546023"/>
          <a:ext cx="1645227" cy="606136"/>
        </a:xfrm>
        <a:prstGeom prst="wedgeRoundRectCallout">
          <a:avLst>
            <a:gd name="adj1" fmla="val 61110"/>
            <a:gd name="adj2" fmla="val 8745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上記（１）補助金と同じにならないと、「入力エラー」になります。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tabSelected="1" zoomScale="130" zoomScaleNormal="130" zoomScaleSheetLayoutView="90" workbookViewId="0">
      <selection activeCell="P5" sqref="P5"/>
    </sheetView>
  </sheetViews>
  <sheetFormatPr defaultColWidth="9" defaultRowHeight="12" x14ac:dyDescent="0.15"/>
  <cols>
    <col min="1" max="1" width="0.75" style="9" customWidth="1"/>
    <col min="2" max="2" width="2.25" style="9" customWidth="1"/>
    <col min="3" max="3" width="1.75" style="9" customWidth="1"/>
    <col min="4" max="4" width="9" style="9"/>
    <col min="5" max="5" width="19.25" style="9" customWidth="1"/>
    <col min="6" max="6" width="34.25" style="9" customWidth="1"/>
    <col min="7" max="7" width="12.25" style="9" customWidth="1"/>
    <col min="8" max="8" width="4.875" style="9" customWidth="1"/>
    <col min="9" max="9" width="6.75" style="9" customWidth="1"/>
    <col min="10" max="10" width="5" style="9" customWidth="1"/>
    <col min="11" max="11" width="7.125" style="10" customWidth="1"/>
    <col min="12" max="12" width="4.75" style="10" customWidth="1"/>
    <col min="13" max="13" width="2.5" style="10" customWidth="1"/>
    <col min="14" max="14" width="12.625" style="9" customWidth="1"/>
    <col min="15" max="17" width="15.625" style="9" customWidth="1"/>
    <col min="18" max="18" width="8.25" style="9" customWidth="1"/>
    <col min="19" max="19" width="12.875" style="9" customWidth="1"/>
    <col min="20" max="16384" width="9" style="9"/>
  </cols>
  <sheetData>
    <row r="1" spans="2:21" ht="5.45" customHeight="1" x14ac:dyDescent="0.15"/>
    <row r="2" spans="2:21" ht="12" customHeight="1" x14ac:dyDescent="0.15">
      <c r="D2" s="11"/>
      <c r="O2" s="12"/>
      <c r="Q2" s="12" t="s">
        <v>106</v>
      </c>
      <c r="R2" s="12"/>
      <c r="S2" s="13"/>
      <c r="T2" s="13"/>
    </row>
    <row r="3" spans="2:21" s="22" customFormat="1" ht="18.600000000000001" customHeight="1" x14ac:dyDescent="0.15">
      <c r="C3" s="73" t="s">
        <v>28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2"/>
    </row>
    <row r="4" spans="2:21" s="22" customFormat="1" ht="10.9" customHeight="1" x14ac:dyDescent="0.15">
      <c r="C4" s="35"/>
      <c r="D4" s="35"/>
      <c r="E4" s="35"/>
      <c r="F4" s="35"/>
      <c r="G4" s="35"/>
      <c r="H4" s="69"/>
      <c r="I4" s="69"/>
      <c r="J4" s="69"/>
      <c r="K4" s="35"/>
      <c r="L4" s="69"/>
      <c r="M4" s="69"/>
      <c r="N4" s="35"/>
      <c r="O4" s="69"/>
      <c r="P4" s="35"/>
      <c r="Q4" s="35"/>
      <c r="R4" s="2"/>
    </row>
    <row r="5" spans="2:21" ht="18.600000000000001" customHeight="1" x14ac:dyDescent="0.15">
      <c r="C5" s="36"/>
      <c r="D5" s="30" t="s">
        <v>10</v>
      </c>
      <c r="E5" s="45" t="s">
        <v>8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14"/>
      <c r="S5" s="13"/>
      <c r="T5" s="13"/>
    </row>
    <row r="6" spans="2:21" ht="18.600000000000001" customHeight="1" x14ac:dyDescent="0.15">
      <c r="C6" s="36"/>
      <c r="D6" s="31"/>
      <c r="E6" s="67" t="s">
        <v>8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4"/>
      <c r="S6" s="13"/>
      <c r="T6" s="13"/>
    </row>
    <row r="7" spans="2:21" ht="8.4499999999999993" customHeight="1" x14ac:dyDescent="0.15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4"/>
      <c r="S7" s="13"/>
      <c r="T7" s="13"/>
    </row>
    <row r="8" spans="2:21" ht="12.75" thickBot="1" x14ac:dyDescent="0.2">
      <c r="B8" s="47"/>
      <c r="C8" s="75" t="s">
        <v>1</v>
      </c>
      <c r="D8" s="75"/>
      <c r="E8" s="76"/>
      <c r="F8" s="77" t="s">
        <v>0</v>
      </c>
      <c r="G8" s="75"/>
      <c r="H8" s="75"/>
      <c r="I8" s="75"/>
      <c r="J8" s="75"/>
      <c r="K8" s="75"/>
      <c r="L8" s="75"/>
      <c r="M8" s="75"/>
      <c r="N8" s="76"/>
      <c r="O8" s="93" t="s">
        <v>29</v>
      </c>
      <c r="P8" s="93" t="s">
        <v>30</v>
      </c>
      <c r="Q8" s="93" t="s">
        <v>7</v>
      </c>
      <c r="R8" s="16"/>
    </row>
    <row r="9" spans="2:21" s="14" customFormat="1" ht="12.75" thickTop="1" x14ac:dyDescent="0.15">
      <c r="B9" s="48" t="s">
        <v>2</v>
      </c>
      <c r="C9" s="94"/>
      <c r="D9" s="94"/>
      <c r="E9" s="95"/>
      <c r="F9" s="96" t="s">
        <v>31</v>
      </c>
      <c r="G9" s="49" t="s">
        <v>32</v>
      </c>
      <c r="H9" s="97"/>
      <c r="I9" s="98" t="s">
        <v>33</v>
      </c>
      <c r="J9" s="97"/>
      <c r="K9" s="98" t="s">
        <v>91</v>
      </c>
      <c r="L9" s="97"/>
      <c r="M9" s="99"/>
      <c r="N9" s="50"/>
      <c r="O9" s="100"/>
      <c r="P9" s="100"/>
      <c r="Q9" s="100"/>
      <c r="R9" s="17"/>
    </row>
    <row r="10" spans="2:21" s="14" customFormat="1" x14ac:dyDescent="0.15">
      <c r="B10" s="84"/>
      <c r="C10" s="85"/>
      <c r="D10" s="85"/>
      <c r="E10" s="86"/>
      <c r="F10" s="101"/>
      <c r="G10" s="87" t="s">
        <v>34</v>
      </c>
      <c r="H10" s="88" t="s">
        <v>35</v>
      </c>
      <c r="I10" s="102"/>
      <c r="J10" s="88" t="s">
        <v>35</v>
      </c>
      <c r="K10" s="102"/>
      <c r="L10" s="88" t="s">
        <v>35</v>
      </c>
      <c r="M10" s="88"/>
      <c r="N10" s="89"/>
      <c r="O10" s="103"/>
      <c r="P10" s="103"/>
      <c r="Q10" s="103"/>
      <c r="R10" s="17"/>
    </row>
    <row r="11" spans="2:21" ht="14.25" customHeight="1" x14ac:dyDescent="0.15">
      <c r="B11" s="38"/>
      <c r="C11" s="51" t="s">
        <v>9</v>
      </c>
      <c r="D11" s="52"/>
      <c r="E11" s="53"/>
      <c r="F11" s="54"/>
      <c r="G11" s="55"/>
      <c r="H11" s="90"/>
      <c r="I11" s="90"/>
      <c r="J11" s="90"/>
      <c r="K11" s="56"/>
      <c r="L11" s="56"/>
      <c r="M11" s="56"/>
      <c r="N11" s="116"/>
      <c r="O11" s="117">
        <f>O12</f>
        <v>0</v>
      </c>
      <c r="P11" s="118">
        <f>ROUNDDOWN(O11*8/10,-3)</f>
        <v>0</v>
      </c>
      <c r="Q11" s="118">
        <f>O11-P11</f>
        <v>0</v>
      </c>
      <c r="R11" s="18"/>
    </row>
    <row r="12" spans="2:21" ht="13.5" customHeight="1" x14ac:dyDescent="0.15">
      <c r="B12" s="38"/>
      <c r="C12" s="42"/>
      <c r="D12" s="61" t="s">
        <v>16</v>
      </c>
      <c r="E12" s="62"/>
      <c r="F12" s="63"/>
      <c r="G12" s="64"/>
      <c r="H12" s="91"/>
      <c r="I12" s="91"/>
      <c r="J12" s="91"/>
      <c r="K12" s="65"/>
      <c r="L12" s="65"/>
      <c r="M12" s="65"/>
      <c r="N12" s="119"/>
      <c r="O12" s="120">
        <f>SUM(O13:O15)</f>
        <v>0</v>
      </c>
      <c r="P12" s="121"/>
      <c r="Q12" s="122"/>
      <c r="R12" s="18"/>
      <c r="T12" s="15"/>
    </row>
    <row r="13" spans="2:21" ht="13.5" customHeight="1" x14ac:dyDescent="0.15">
      <c r="B13" s="38"/>
      <c r="C13" s="42"/>
      <c r="D13" s="40"/>
      <c r="E13" s="207"/>
      <c r="F13" s="208"/>
      <c r="G13" s="209"/>
      <c r="H13" s="210"/>
      <c r="I13" s="211"/>
      <c r="J13" s="210"/>
      <c r="K13" s="212"/>
      <c r="L13" s="195"/>
      <c r="M13" s="205"/>
      <c r="N13" s="104">
        <f>ROUNDDOWN(G13*I13*K13,0)</f>
        <v>0</v>
      </c>
      <c r="O13" s="123">
        <f>N13</f>
        <v>0</v>
      </c>
      <c r="P13" s="124"/>
      <c r="Q13" s="125"/>
      <c r="R13" s="18"/>
      <c r="T13" s="15"/>
    </row>
    <row r="14" spans="2:21" ht="13.5" customHeight="1" x14ac:dyDescent="0.15">
      <c r="B14" s="38"/>
      <c r="C14" s="42"/>
      <c r="D14" s="40"/>
      <c r="E14" s="213"/>
      <c r="F14" s="208"/>
      <c r="G14" s="209"/>
      <c r="H14" s="210"/>
      <c r="I14" s="211"/>
      <c r="J14" s="210"/>
      <c r="K14" s="212"/>
      <c r="L14" s="195"/>
      <c r="M14" s="205"/>
      <c r="N14" s="104">
        <f t="shared" ref="N14:N15" si="0">ROUNDDOWN(G14*I14*K14,0)</f>
        <v>0</v>
      </c>
      <c r="O14" s="123">
        <f t="shared" ref="O14:O15" si="1">N14</f>
        <v>0</v>
      </c>
      <c r="P14" s="126"/>
      <c r="Q14" s="127"/>
      <c r="R14" s="18"/>
      <c r="T14" s="15"/>
    </row>
    <row r="15" spans="2:21" ht="13.5" customHeight="1" x14ac:dyDescent="0.15">
      <c r="B15" s="38"/>
      <c r="C15" s="42"/>
      <c r="D15" s="41"/>
      <c r="E15" s="107"/>
      <c r="F15" s="106"/>
      <c r="G15" s="191"/>
      <c r="H15" s="192"/>
      <c r="I15" s="193"/>
      <c r="J15" s="192"/>
      <c r="K15" s="194"/>
      <c r="L15" s="195"/>
      <c r="M15" s="205"/>
      <c r="N15" s="104">
        <f t="shared" si="0"/>
        <v>0</v>
      </c>
      <c r="O15" s="123">
        <f t="shared" si="1"/>
        <v>0</v>
      </c>
      <c r="P15" s="128"/>
      <c r="Q15" s="129"/>
      <c r="R15" s="18"/>
      <c r="T15" s="15"/>
      <c r="U15" s="14"/>
    </row>
    <row r="16" spans="2:21" ht="14.25" customHeight="1" x14ac:dyDescent="0.15">
      <c r="B16" s="38"/>
      <c r="C16" s="57" t="s">
        <v>17</v>
      </c>
      <c r="D16" s="58"/>
      <c r="E16" s="59"/>
      <c r="F16" s="60"/>
      <c r="G16" s="196"/>
      <c r="H16" s="196"/>
      <c r="I16" s="197"/>
      <c r="J16" s="196"/>
      <c r="K16" s="198"/>
      <c r="L16" s="199"/>
      <c r="M16" s="199"/>
      <c r="N16" s="130"/>
      <c r="O16" s="117">
        <f>SUM(O17,O21)</f>
        <v>0</v>
      </c>
      <c r="P16" s="118">
        <f>ROUNDDOWN(O16*8/10,-3)</f>
        <v>0</v>
      </c>
      <c r="Q16" s="118">
        <f>O16-P16</f>
        <v>0</v>
      </c>
      <c r="R16" s="18"/>
    </row>
    <row r="17" spans="2:23" ht="13.5" customHeight="1" x14ac:dyDescent="0.15">
      <c r="B17" s="38"/>
      <c r="C17" s="42"/>
      <c r="D17" s="66" t="s">
        <v>18</v>
      </c>
      <c r="E17" s="62"/>
      <c r="F17" s="63"/>
      <c r="G17" s="200"/>
      <c r="H17" s="201"/>
      <c r="I17" s="202"/>
      <c r="J17" s="201"/>
      <c r="K17" s="203"/>
      <c r="L17" s="204"/>
      <c r="M17" s="204"/>
      <c r="N17" s="119"/>
      <c r="O17" s="120">
        <f>SUM(O18:O20)</f>
        <v>0</v>
      </c>
      <c r="P17" s="121"/>
      <c r="Q17" s="122"/>
      <c r="R17" s="18"/>
    </row>
    <row r="18" spans="2:23" ht="13.5" customHeight="1" x14ac:dyDescent="0.15">
      <c r="B18" s="38"/>
      <c r="C18" s="42"/>
      <c r="D18" s="37"/>
      <c r="E18" s="105"/>
      <c r="F18" s="106"/>
      <c r="G18" s="191"/>
      <c r="H18" s="192"/>
      <c r="I18" s="193"/>
      <c r="J18" s="192"/>
      <c r="K18" s="194"/>
      <c r="L18" s="195"/>
      <c r="M18" s="205"/>
      <c r="N18" s="104">
        <f>ROUNDDOWN(G18*I18*K18,0)</f>
        <v>0</v>
      </c>
      <c r="O18" s="123">
        <f>N18</f>
        <v>0</v>
      </c>
      <c r="P18" s="124"/>
      <c r="Q18" s="125"/>
      <c r="R18" s="18"/>
      <c r="W18" s="32"/>
    </row>
    <row r="19" spans="2:23" ht="13.5" customHeight="1" x14ac:dyDescent="0.15">
      <c r="B19" s="38"/>
      <c r="C19" s="42"/>
      <c r="D19" s="40"/>
      <c r="E19" s="108"/>
      <c r="F19" s="106"/>
      <c r="G19" s="191"/>
      <c r="H19" s="192"/>
      <c r="I19" s="193"/>
      <c r="J19" s="192"/>
      <c r="K19" s="194"/>
      <c r="L19" s="195"/>
      <c r="M19" s="205"/>
      <c r="N19" s="104">
        <f t="shared" ref="N19:N20" si="2">ROUNDDOWN(G19*I19*K19,0)</f>
        <v>0</v>
      </c>
      <c r="O19" s="123">
        <f t="shared" ref="O19:O20" si="3">N19</f>
        <v>0</v>
      </c>
      <c r="P19" s="126"/>
      <c r="Q19" s="127"/>
      <c r="R19" s="18"/>
    </row>
    <row r="20" spans="2:23" ht="13.5" customHeight="1" x14ac:dyDescent="0.15">
      <c r="B20" s="38"/>
      <c r="C20" s="42"/>
      <c r="D20" s="41"/>
      <c r="E20" s="107"/>
      <c r="F20" s="106"/>
      <c r="G20" s="191"/>
      <c r="H20" s="192"/>
      <c r="I20" s="193"/>
      <c r="J20" s="192"/>
      <c r="K20" s="194"/>
      <c r="L20" s="195"/>
      <c r="M20" s="205"/>
      <c r="N20" s="104">
        <f t="shared" si="2"/>
        <v>0</v>
      </c>
      <c r="O20" s="123">
        <f t="shared" si="3"/>
        <v>0</v>
      </c>
      <c r="P20" s="128"/>
      <c r="Q20" s="129"/>
      <c r="R20" s="18"/>
    </row>
    <row r="21" spans="2:23" ht="13.5" customHeight="1" x14ac:dyDescent="0.15">
      <c r="B21" s="38"/>
      <c r="C21" s="42"/>
      <c r="D21" s="61" t="s">
        <v>19</v>
      </c>
      <c r="E21" s="62"/>
      <c r="F21" s="63"/>
      <c r="G21" s="200"/>
      <c r="H21" s="201"/>
      <c r="I21" s="202"/>
      <c r="J21" s="201"/>
      <c r="K21" s="203"/>
      <c r="L21" s="204"/>
      <c r="M21" s="204"/>
      <c r="N21" s="119"/>
      <c r="O21" s="120">
        <f>SUM(O22:O24)</f>
        <v>0</v>
      </c>
      <c r="P21" s="121"/>
      <c r="Q21" s="122"/>
      <c r="R21" s="18"/>
    </row>
    <row r="22" spans="2:23" ht="13.5" customHeight="1" x14ac:dyDescent="0.15">
      <c r="B22" s="38"/>
      <c r="C22" s="42"/>
      <c r="D22" s="40"/>
      <c r="E22" s="105"/>
      <c r="F22" s="106"/>
      <c r="G22" s="191"/>
      <c r="H22" s="192"/>
      <c r="I22" s="193"/>
      <c r="J22" s="192"/>
      <c r="K22" s="194"/>
      <c r="L22" s="195"/>
      <c r="M22" s="205"/>
      <c r="N22" s="104">
        <f>ROUNDDOWN(G22*I22*K22,0)</f>
        <v>0</v>
      </c>
      <c r="O22" s="123">
        <f>N22</f>
        <v>0</v>
      </c>
      <c r="P22" s="124"/>
      <c r="Q22" s="125"/>
      <c r="R22" s="18"/>
    </row>
    <row r="23" spans="2:23" ht="13.5" customHeight="1" x14ac:dyDescent="0.15">
      <c r="B23" s="38"/>
      <c r="C23" s="42"/>
      <c r="D23" s="40"/>
      <c r="E23" s="108"/>
      <c r="F23" s="106"/>
      <c r="G23" s="191"/>
      <c r="H23" s="192"/>
      <c r="I23" s="193"/>
      <c r="J23" s="192"/>
      <c r="K23" s="194"/>
      <c r="L23" s="195"/>
      <c r="M23" s="205"/>
      <c r="N23" s="104">
        <f t="shared" ref="N23:N24" si="4">ROUNDDOWN(G23*I23*K23,0)</f>
        <v>0</v>
      </c>
      <c r="O23" s="123">
        <f t="shared" ref="O23:O24" si="5">N23</f>
        <v>0</v>
      </c>
      <c r="P23" s="126"/>
      <c r="Q23" s="127"/>
      <c r="R23" s="18"/>
    </row>
    <row r="24" spans="2:23" ht="13.5" customHeight="1" x14ac:dyDescent="0.15">
      <c r="B24" s="38"/>
      <c r="C24" s="42"/>
      <c r="D24" s="41"/>
      <c r="E24" s="107"/>
      <c r="F24" s="106"/>
      <c r="G24" s="191"/>
      <c r="H24" s="192"/>
      <c r="I24" s="193"/>
      <c r="J24" s="192"/>
      <c r="K24" s="194"/>
      <c r="L24" s="195"/>
      <c r="M24" s="205"/>
      <c r="N24" s="104">
        <f t="shared" si="4"/>
        <v>0</v>
      </c>
      <c r="O24" s="123">
        <f t="shared" si="5"/>
        <v>0</v>
      </c>
      <c r="P24" s="128"/>
      <c r="Q24" s="129"/>
      <c r="R24" s="18"/>
    </row>
    <row r="25" spans="2:23" ht="14.25" customHeight="1" x14ac:dyDescent="0.15">
      <c r="B25" s="38"/>
      <c r="C25" s="57" t="s">
        <v>20</v>
      </c>
      <c r="D25" s="58"/>
      <c r="E25" s="59"/>
      <c r="F25" s="60"/>
      <c r="G25" s="196"/>
      <c r="H25" s="196"/>
      <c r="I25" s="197"/>
      <c r="J25" s="196"/>
      <c r="K25" s="198"/>
      <c r="L25" s="199"/>
      <c r="M25" s="199"/>
      <c r="N25" s="130"/>
      <c r="O25" s="117">
        <f>SUM(O26,O30)</f>
        <v>0</v>
      </c>
      <c r="P25" s="118">
        <f>ROUNDDOWN(O25*8/10,-3)</f>
        <v>0</v>
      </c>
      <c r="Q25" s="118">
        <f>O25-P25</f>
        <v>0</v>
      </c>
      <c r="R25" s="18"/>
    </row>
    <row r="26" spans="2:23" ht="13.5" customHeight="1" x14ac:dyDescent="0.15">
      <c r="B26" s="38"/>
      <c r="C26" s="42"/>
      <c r="D26" s="66" t="s">
        <v>21</v>
      </c>
      <c r="E26" s="62"/>
      <c r="F26" s="63"/>
      <c r="G26" s="200"/>
      <c r="H26" s="201"/>
      <c r="I26" s="202"/>
      <c r="J26" s="201"/>
      <c r="K26" s="203"/>
      <c r="L26" s="204"/>
      <c r="M26" s="204"/>
      <c r="N26" s="119"/>
      <c r="O26" s="120">
        <f>SUM(O27:O29)</f>
        <v>0</v>
      </c>
      <c r="P26" s="121"/>
      <c r="Q26" s="122"/>
      <c r="R26" s="18"/>
    </row>
    <row r="27" spans="2:23" ht="13.5" customHeight="1" x14ac:dyDescent="0.15">
      <c r="B27" s="38"/>
      <c r="C27" s="42"/>
      <c r="D27" s="37"/>
      <c r="E27" s="105"/>
      <c r="F27" s="106"/>
      <c r="G27" s="191"/>
      <c r="H27" s="192"/>
      <c r="I27" s="193"/>
      <c r="J27" s="192"/>
      <c r="K27" s="194"/>
      <c r="L27" s="195"/>
      <c r="M27" s="205"/>
      <c r="N27" s="104">
        <f>ROUNDDOWN(G27*I27*K27,0)</f>
        <v>0</v>
      </c>
      <c r="O27" s="123">
        <f>N27</f>
        <v>0</v>
      </c>
      <c r="P27" s="124"/>
      <c r="Q27" s="125"/>
      <c r="R27" s="18"/>
      <c r="W27" s="32"/>
    </row>
    <row r="28" spans="2:23" ht="13.5" customHeight="1" x14ac:dyDescent="0.15">
      <c r="B28" s="38"/>
      <c r="C28" s="42"/>
      <c r="D28" s="40"/>
      <c r="E28" s="108"/>
      <c r="F28" s="106"/>
      <c r="G28" s="191"/>
      <c r="H28" s="192"/>
      <c r="I28" s="193"/>
      <c r="J28" s="192"/>
      <c r="K28" s="194"/>
      <c r="L28" s="195"/>
      <c r="M28" s="205"/>
      <c r="N28" s="104">
        <f t="shared" ref="N28:N29" si="6">ROUNDDOWN(G28*I28*K28,0)</f>
        <v>0</v>
      </c>
      <c r="O28" s="123">
        <f t="shared" ref="O28:O29" si="7">N28</f>
        <v>0</v>
      </c>
      <c r="P28" s="126"/>
      <c r="Q28" s="127"/>
      <c r="R28" s="18"/>
    </row>
    <row r="29" spans="2:23" ht="13.5" customHeight="1" x14ac:dyDescent="0.15">
      <c r="B29" s="38"/>
      <c r="C29" s="42"/>
      <c r="D29" s="41"/>
      <c r="E29" s="107"/>
      <c r="F29" s="106"/>
      <c r="G29" s="191"/>
      <c r="H29" s="192"/>
      <c r="I29" s="193"/>
      <c r="J29" s="192"/>
      <c r="K29" s="194"/>
      <c r="L29" s="195"/>
      <c r="M29" s="205"/>
      <c r="N29" s="104">
        <f t="shared" si="6"/>
        <v>0</v>
      </c>
      <c r="O29" s="123">
        <f t="shared" si="7"/>
        <v>0</v>
      </c>
      <c r="P29" s="128"/>
      <c r="Q29" s="129"/>
      <c r="R29" s="18"/>
    </row>
    <row r="30" spans="2:23" ht="13.5" customHeight="1" x14ac:dyDescent="0.15">
      <c r="B30" s="38"/>
      <c r="C30" s="42"/>
      <c r="D30" s="61" t="s">
        <v>22</v>
      </c>
      <c r="E30" s="62"/>
      <c r="F30" s="63"/>
      <c r="G30" s="200"/>
      <c r="H30" s="201"/>
      <c r="I30" s="202"/>
      <c r="J30" s="201"/>
      <c r="K30" s="203"/>
      <c r="L30" s="204"/>
      <c r="M30" s="204"/>
      <c r="N30" s="119"/>
      <c r="O30" s="120">
        <f>SUM(O31:O33)</f>
        <v>0</v>
      </c>
      <c r="P30" s="121"/>
      <c r="Q30" s="122"/>
      <c r="R30" s="18"/>
    </row>
    <row r="31" spans="2:23" ht="13.5" customHeight="1" x14ac:dyDescent="0.15">
      <c r="B31" s="38"/>
      <c r="C31" s="42"/>
      <c r="D31" s="40"/>
      <c r="E31" s="105"/>
      <c r="F31" s="106"/>
      <c r="G31" s="191"/>
      <c r="H31" s="192"/>
      <c r="I31" s="193"/>
      <c r="J31" s="192"/>
      <c r="K31" s="194"/>
      <c r="L31" s="195"/>
      <c r="M31" s="205"/>
      <c r="N31" s="104">
        <f>ROUNDDOWN(G31*I31*K31,0)</f>
        <v>0</v>
      </c>
      <c r="O31" s="123">
        <f>N31</f>
        <v>0</v>
      </c>
      <c r="P31" s="124"/>
      <c r="Q31" s="125"/>
      <c r="R31" s="18"/>
    </row>
    <row r="32" spans="2:23" ht="13.5" customHeight="1" x14ac:dyDescent="0.15">
      <c r="B32" s="38"/>
      <c r="C32" s="42"/>
      <c r="D32" s="40"/>
      <c r="E32" s="108"/>
      <c r="F32" s="106"/>
      <c r="G32" s="191"/>
      <c r="H32" s="192"/>
      <c r="I32" s="193"/>
      <c r="J32" s="192"/>
      <c r="K32" s="194"/>
      <c r="L32" s="195"/>
      <c r="M32" s="205"/>
      <c r="N32" s="104">
        <f t="shared" ref="N32:N33" si="8">ROUNDDOWN(G32*I32*K32,0)</f>
        <v>0</v>
      </c>
      <c r="O32" s="123">
        <f t="shared" ref="O32:O33" si="9">N32</f>
        <v>0</v>
      </c>
      <c r="P32" s="126"/>
      <c r="Q32" s="127"/>
      <c r="R32" s="18"/>
    </row>
    <row r="33" spans="2:23" ht="13.5" customHeight="1" x14ac:dyDescent="0.15">
      <c r="B33" s="38"/>
      <c r="C33" s="42"/>
      <c r="D33" s="41"/>
      <c r="E33" s="107"/>
      <c r="F33" s="106"/>
      <c r="G33" s="191"/>
      <c r="H33" s="192"/>
      <c r="I33" s="193"/>
      <c r="J33" s="192"/>
      <c r="K33" s="194"/>
      <c r="L33" s="195"/>
      <c r="M33" s="205"/>
      <c r="N33" s="104">
        <f t="shared" si="8"/>
        <v>0</v>
      </c>
      <c r="O33" s="123">
        <f t="shared" si="9"/>
        <v>0</v>
      </c>
      <c r="P33" s="128"/>
      <c r="Q33" s="129"/>
      <c r="R33" s="18"/>
    </row>
    <row r="34" spans="2:23" ht="14.25" customHeight="1" x14ac:dyDescent="0.15">
      <c r="B34" s="38"/>
      <c r="C34" s="57" t="s">
        <v>11</v>
      </c>
      <c r="D34" s="58"/>
      <c r="E34" s="59"/>
      <c r="F34" s="60"/>
      <c r="G34" s="196"/>
      <c r="H34" s="196"/>
      <c r="I34" s="197"/>
      <c r="J34" s="196"/>
      <c r="K34" s="198"/>
      <c r="L34" s="199"/>
      <c r="M34" s="199"/>
      <c r="N34" s="130"/>
      <c r="O34" s="117">
        <f>SUM(O35,O39,O43,O47,O51)</f>
        <v>0</v>
      </c>
      <c r="P34" s="118">
        <f>ROUNDDOWN(O34*8/10,-3)</f>
        <v>0</v>
      </c>
      <c r="Q34" s="118">
        <f>O34-P34</f>
        <v>0</v>
      </c>
      <c r="R34" s="18"/>
    </row>
    <row r="35" spans="2:23" ht="13.5" customHeight="1" x14ac:dyDescent="0.15">
      <c r="B35" s="38"/>
      <c r="C35" s="42"/>
      <c r="D35" s="66" t="s">
        <v>23</v>
      </c>
      <c r="E35" s="62"/>
      <c r="F35" s="63"/>
      <c r="G35" s="200"/>
      <c r="H35" s="201"/>
      <c r="I35" s="202"/>
      <c r="J35" s="201"/>
      <c r="K35" s="203"/>
      <c r="L35" s="204"/>
      <c r="M35" s="204"/>
      <c r="N35" s="119"/>
      <c r="O35" s="120">
        <f>SUM(O36:O38)</f>
        <v>0</v>
      </c>
      <c r="P35" s="121"/>
      <c r="Q35" s="122"/>
      <c r="R35" s="18"/>
    </row>
    <row r="36" spans="2:23" ht="13.5" customHeight="1" x14ac:dyDescent="0.15">
      <c r="B36" s="38"/>
      <c r="C36" s="42"/>
      <c r="D36" s="37"/>
      <c r="E36" s="105"/>
      <c r="F36" s="106"/>
      <c r="G36" s="191"/>
      <c r="H36" s="192"/>
      <c r="I36" s="193"/>
      <c r="J36" s="192"/>
      <c r="K36" s="194"/>
      <c r="L36" s="195"/>
      <c r="M36" s="205"/>
      <c r="N36" s="104">
        <f>ROUNDDOWN(G36*I36*K36,0)</f>
        <v>0</v>
      </c>
      <c r="O36" s="123">
        <f>N36</f>
        <v>0</v>
      </c>
      <c r="P36" s="124"/>
      <c r="Q36" s="125"/>
      <c r="R36" s="18"/>
      <c r="W36" s="32"/>
    </row>
    <row r="37" spans="2:23" ht="13.5" customHeight="1" x14ac:dyDescent="0.15">
      <c r="B37" s="38"/>
      <c r="C37" s="42"/>
      <c r="D37" s="40"/>
      <c r="E37" s="108"/>
      <c r="F37" s="106"/>
      <c r="G37" s="191"/>
      <c r="H37" s="192"/>
      <c r="I37" s="193"/>
      <c r="J37" s="192"/>
      <c r="K37" s="194"/>
      <c r="L37" s="195"/>
      <c r="M37" s="205"/>
      <c r="N37" s="104">
        <f t="shared" ref="N37:N38" si="10">ROUNDDOWN(G37*I37*K37,0)</f>
        <v>0</v>
      </c>
      <c r="O37" s="123">
        <f t="shared" ref="O37:O38" si="11">N37</f>
        <v>0</v>
      </c>
      <c r="P37" s="126"/>
      <c r="Q37" s="127"/>
      <c r="R37" s="18"/>
    </row>
    <row r="38" spans="2:23" ht="13.5" customHeight="1" x14ac:dyDescent="0.15">
      <c r="B38" s="38"/>
      <c r="C38" s="42"/>
      <c r="D38" s="41"/>
      <c r="E38" s="107"/>
      <c r="F38" s="106"/>
      <c r="G38" s="191"/>
      <c r="H38" s="192"/>
      <c r="I38" s="193"/>
      <c r="J38" s="192"/>
      <c r="K38" s="194"/>
      <c r="L38" s="195"/>
      <c r="M38" s="205"/>
      <c r="N38" s="104">
        <f t="shared" si="10"/>
        <v>0</v>
      </c>
      <c r="O38" s="123">
        <f t="shared" si="11"/>
        <v>0</v>
      </c>
      <c r="P38" s="128"/>
      <c r="Q38" s="129"/>
      <c r="R38" s="18"/>
    </row>
    <row r="39" spans="2:23" ht="13.5" customHeight="1" x14ac:dyDescent="0.15">
      <c r="B39" s="38"/>
      <c r="C39" s="42"/>
      <c r="D39" s="61" t="s">
        <v>24</v>
      </c>
      <c r="E39" s="62"/>
      <c r="F39" s="63"/>
      <c r="G39" s="200"/>
      <c r="H39" s="201"/>
      <c r="I39" s="202"/>
      <c r="J39" s="201"/>
      <c r="K39" s="203"/>
      <c r="L39" s="204"/>
      <c r="M39" s="204"/>
      <c r="N39" s="119"/>
      <c r="O39" s="120">
        <f>SUM(O40:O42)</f>
        <v>0</v>
      </c>
      <c r="P39" s="121"/>
      <c r="Q39" s="122"/>
      <c r="R39" s="18"/>
    </row>
    <row r="40" spans="2:23" ht="13.5" customHeight="1" x14ac:dyDescent="0.15">
      <c r="B40" s="38"/>
      <c r="C40" s="42"/>
      <c r="D40" s="40"/>
      <c r="E40" s="105"/>
      <c r="F40" s="106"/>
      <c r="G40" s="191"/>
      <c r="H40" s="192"/>
      <c r="I40" s="193"/>
      <c r="J40" s="192"/>
      <c r="K40" s="194"/>
      <c r="L40" s="195"/>
      <c r="M40" s="205"/>
      <c r="N40" s="104">
        <f>ROUNDDOWN(G40*I40*K40,0)</f>
        <v>0</v>
      </c>
      <c r="O40" s="123">
        <f>N40</f>
        <v>0</v>
      </c>
      <c r="P40" s="124"/>
      <c r="Q40" s="125"/>
      <c r="R40" s="18"/>
    </row>
    <row r="41" spans="2:23" ht="13.5" customHeight="1" x14ac:dyDescent="0.15">
      <c r="B41" s="38"/>
      <c r="C41" s="42"/>
      <c r="D41" s="40"/>
      <c r="E41" s="108"/>
      <c r="F41" s="106"/>
      <c r="G41" s="191"/>
      <c r="H41" s="192"/>
      <c r="I41" s="193"/>
      <c r="J41" s="192"/>
      <c r="K41" s="194"/>
      <c r="L41" s="195"/>
      <c r="M41" s="205"/>
      <c r="N41" s="104">
        <f t="shared" ref="N41:N42" si="12">ROUNDDOWN(G41*I41*K41,0)</f>
        <v>0</v>
      </c>
      <c r="O41" s="123">
        <f t="shared" ref="O41:O42" si="13">N41</f>
        <v>0</v>
      </c>
      <c r="P41" s="126"/>
      <c r="Q41" s="127"/>
      <c r="R41" s="18"/>
    </row>
    <row r="42" spans="2:23" ht="13.5" customHeight="1" x14ac:dyDescent="0.15">
      <c r="B42" s="38"/>
      <c r="C42" s="42"/>
      <c r="D42" s="41"/>
      <c r="E42" s="107"/>
      <c r="F42" s="106"/>
      <c r="G42" s="191"/>
      <c r="H42" s="192"/>
      <c r="I42" s="193"/>
      <c r="J42" s="192"/>
      <c r="K42" s="194"/>
      <c r="L42" s="195"/>
      <c r="M42" s="205"/>
      <c r="N42" s="104">
        <f t="shared" si="12"/>
        <v>0</v>
      </c>
      <c r="O42" s="123">
        <f t="shared" si="13"/>
        <v>0</v>
      </c>
      <c r="P42" s="128"/>
      <c r="Q42" s="129"/>
      <c r="R42" s="18"/>
    </row>
    <row r="43" spans="2:23" ht="13.5" customHeight="1" x14ac:dyDescent="0.15">
      <c r="B43" s="38"/>
      <c r="C43" s="42"/>
      <c r="D43" s="66" t="s">
        <v>25</v>
      </c>
      <c r="E43" s="62"/>
      <c r="F43" s="63"/>
      <c r="G43" s="200"/>
      <c r="H43" s="201"/>
      <c r="I43" s="202"/>
      <c r="J43" s="201"/>
      <c r="K43" s="203"/>
      <c r="L43" s="204"/>
      <c r="M43" s="204"/>
      <c r="N43" s="119"/>
      <c r="O43" s="120">
        <f>SUM(O44:O46)</f>
        <v>0</v>
      </c>
      <c r="P43" s="121"/>
      <c r="Q43" s="122"/>
      <c r="R43" s="18"/>
    </row>
    <row r="44" spans="2:23" ht="13.5" customHeight="1" x14ac:dyDescent="0.15">
      <c r="B44" s="38"/>
      <c r="C44" s="42"/>
      <c r="D44" s="37"/>
      <c r="E44" s="105"/>
      <c r="F44" s="106"/>
      <c r="G44" s="191"/>
      <c r="H44" s="192"/>
      <c r="I44" s="193"/>
      <c r="J44" s="192"/>
      <c r="K44" s="194"/>
      <c r="L44" s="195"/>
      <c r="M44" s="205"/>
      <c r="N44" s="104">
        <f>ROUNDDOWN(G44*I44*K44,0)</f>
        <v>0</v>
      </c>
      <c r="O44" s="123">
        <f>N44</f>
        <v>0</v>
      </c>
      <c r="P44" s="124"/>
      <c r="Q44" s="125"/>
      <c r="R44" s="18"/>
      <c r="W44" s="32"/>
    </row>
    <row r="45" spans="2:23" ht="13.5" customHeight="1" x14ac:dyDescent="0.15">
      <c r="B45" s="38"/>
      <c r="C45" s="42"/>
      <c r="D45" s="40"/>
      <c r="E45" s="108"/>
      <c r="F45" s="106"/>
      <c r="G45" s="191"/>
      <c r="H45" s="192"/>
      <c r="I45" s="193"/>
      <c r="J45" s="192"/>
      <c r="K45" s="194"/>
      <c r="L45" s="195"/>
      <c r="M45" s="205"/>
      <c r="N45" s="104">
        <f t="shared" ref="N45:N46" si="14">ROUNDDOWN(G45*I45*K45,0)</f>
        <v>0</v>
      </c>
      <c r="O45" s="123">
        <f t="shared" ref="O45:O46" si="15">N45</f>
        <v>0</v>
      </c>
      <c r="P45" s="126"/>
      <c r="Q45" s="127"/>
      <c r="R45" s="18"/>
    </row>
    <row r="46" spans="2:23" ht="13.5" customHeight="1" x14ac:dyDescent="0.15">
      <c r="B46" s="38"/>
      <c r="C46" s="42"/>
      <c r="D46" s="41"/>
      <c r="E46" s="107"/>
      <c r="F46" s="106"/>
      <c r="G46" s="191"/>
      <c r="H46" s="192"/>
      <c r="I46" s="193"/>
      <c r="J46" s="192"/>
      <c r="K46" s="194"/>
      <c r="L46" s="195"/>
      <c r="M46" s="205"/>
      <c r="N46" s="104">
        <f t="shared" si="14"/>
        <v>0</v>
      </c>
      <c r="O46" s="123">
        <f t="shared" si="15"/>
        <v>0</v>
      </c>
      <c r="P46" s="128"/>
      <c r="Q46" s="129"/>
      <c r="R46" s="18"/>
    </row>
    <row r="47" spans="2:23" ht="13.5" customHeight="1" x14ac:dyDescent="0.15">
      <c r="B47" s="38"/>
      <c r="C47" s="42"/>
      <c r="D47" s="61" t="s">
        <v>26</v>
      </c>
      <c r="E47" s="62"/>
      <c r="F47" s="63"/>
      <c r="G47" s="200"/>
      <c r="H47" s="201"/>
      <c r="I47" s="202"/>
      <c r="J47" s="201"/>
      <c r="K47" s="203"/>
      <c r="L47" s="204"/>
      <c r="M47" s="204"/>
      <c r="N47" s="119"/>
      <c r="O47" s="120">
        <f>SUM(O48:O50)</f>
        <v>0</v>
      </c>
      <c r="P47" s="121"/>
      <c r="Q47" s="122"/>
      <c r="R47" s="18"/>
    </row>
    <row r="48" spans="2:23" ht="13.5" customHeight="1" x14ac:dyDescent="0.15">
      <c r="B48" s="38"/>
      <c r="C48" s="42"/>
      <c r="D48" s="40"/>
      <c r="E48" s="105"/>
      <c r="F48" s="106"/>
      <c r="G48" s="206"/>
      <c r="H48" s="192"/>
      <c r="I48" s="193"/>
      <c r="J48" s="192"/>
      <c r="K48" s="194"/>
      <c r="L48" s="195"/>
      <c r="M48" s="205"/>
      <c r="N48" s="104">
        <f>ROUNDDOWN(G48*I48*K48,0)</f>
        <v>0</v>
      </c>
      <c r="O48" s="123">
        <f>N48</f>
        <v>0</v>
      </c>
      <c r="P48" s="124"/>
      <c r="Q48" s="125"/>
      <c r="R48" s="18"/>
    </row>
    <row r="49" spans="1:19" ht="13.5" customHeight="1" x14ac:dyDescent="0.15">
      <c r="B49" s="38"/>
      <c r="C49" s="42"/>
      <c r="D49" s="40"/>
      <c r="E49" s="108"/>
      <c r="F49" s="106"/>
      <c r="G49" s="191"/>
      <c r="H49" s="192"/>
      <c r="I49" s="193"/>
      <c r="J49" s="192"/>
      <c r="K49" s="194"/>
      <c r="L49" s="195"/>
      <c r="M49" s="205"/>
      <c r="N49" s="104">
        <f t="shared" ref="N49:N50" si="16">ROUNDDOWN(G49*I49*K49,0)</f>
        <v>0</v>
      </c>
      <c r="O49" s="123">
        <f t="shared" ref="O49:O50" si="17">N49</f>
        <v>0</v>
      </c>
      <c r="P49" s="126"/>
      <c r="Q49" s="127"/>
      <c r="R49" s="18"/>
    </row>
    <row r="50" spans="1:19" ht="13.5" customHeight="1" x14ac:dyDescent="0.15">
      <c r="B50" s="38"/>
      <c r="C50" s="42"/>
      <c r="D50" s="41"/>
      <c r="E50" s="107"/>
      <c r="F50" s="106"/>
      <c r="G50" s="191"/>
      <c r="H50" s="192"/>
      <c r="I50" s="193"/>
      <c r="J50" s="192"/>
      <c r="K50" s="194"/>
      <c r="L50" s="195"/>
      <c r="M50" s="205"/>
      <c r="N50" s="104">
        <f t="shared" si="16"/>
        <v>0</v>
      </c>
      <c r="O50" s="123">
        <f t="shared" si="17"/>
        <v>0</v>
      </c>
      <c r="P50" s="128"/>
      <c r="Q50" s="129"/>
      <c r="R50" s="18"/>
    </row>
    <row r="51" spans="1:19" ht="13.5" customHeight="1" x14ac:dyDescent="0.15">
      <c r="B51" s="38"/>
      <c r="C51" s="42"/>
      <c r="D51" s="61" t="s">
        <v>27</v>
      </c>
      <c r="E51" s="62"/>
      <c r="F51" s="63"/>
      <c r="G51" s="200"/>
      <c r="H51" s="201"/>
      <c r="I51" s="202"/>
      <c r="J51" s="201"/>
      <c r="K51" s="203"/>
      <c r="L51" s="204"/>
      <c r="M51" s="204"/>
      <c r="N51" s="119"/>
      <c r="O51" s="120">
        <f>SUM(O52:O54)</f>
        <v>0</v>
      </c>
      <c r="P51" s="121"/>
      <c r="Q51" s="122"/>
      <c r="R51" s="18"/>
    </row>
    <row r="52" spans="1:19" x14ac:dyDescent="0.15">
      <c r="B52" s="38"/>
      <c r="C52" s="33"/>
      <c r="D52" s="40"/>
      <c r="E52" s="105"/>
      <c r="F52" s="106"/>
      <c r="G52" s="206"/>
      <c r="H52" s="192"/>
      <c r="I52" s="193"/>
      <c r="J52" s="192"/>
      <c r="K52" s="194"/>
      <c r="L52" s="195"/>
      <c r="M52" s="205"/>
      <c r="N52" s="104">
        <f>ROUNDDOWN(G52*I52*K52,0)</f>
        <v>0</v>
      </c>
      <c r="O52" s="123">
        <f>N52</f>
        <v>0</v>
      </c>
      <c r="P52" s="124"/>
      <c r="Q52" s="125"/>
      <c r="R52" s="46"/>
    </row>
    <row r="53" spans="1:19" x14ac:dyDescent="0.15">
      <c r="B53" s="39"/>
      <c r="C53" s="136"/>
      <c r="D53" s="40"/>
      <c r="E53" s="108"/>
      <c r="F53" s="106"/>
      <c r="G53" s="191"/>
      <c r="H53" s="192"/>
      <c r="I53" s="193"/>
      <c r="J53" s="192"/>
      <c r="K53" s="194"/>
      <c r="L53" s="195"/>
      <c r="M53" s="205"/>
      <c r="N53" s="104">
        <f t="shared" ref="N53:N54" si="18">ROUNDDOWN(G53*I53*K53,0)</f>
        <v>0</v>
      </c>
      <c r="O53" s="123">
        <f t="shared" ref="O53:O54" si="19">N53</f>
        <v>0</v>
      </c>
      <c r="P53" s="126"/>
      <c r="Q53" s="127"/>
      <c r="R53" s="46"/>
    </row>
    <row r="54" spans="1:19" ht="12.75" thickBot="1" x14ac:dyDescent="0.2">
      <c r="B54" s="39"/>
      <c r="C54" s="43"/>
      <c r="D54" s="44"/>
      <c r="E54" s="107"/>
      <c r="F54" s="106"/>
      <c r="G54" s="191"/>
      <c r="H54" s="192"/>
      <c r="I54" s="193"/>
      <c r="J54" s="192"/>
      <c r="K54" s="194"/>
      <c r="L54" s="195"/>
      <c r="M54" s="205"/>
      <c r="N54" s="104">
        <f t="shared" si="18"/>
        <v>0</v>
      </c>
      <c r="O54" s="123">
        <f t="shared" si="19"/>
        <v>0</v>
      </c>
      <c r="P54" s="128"/>
      <c r="Q54" s="129"/>
      <c r="R54" s="46"/>
    </row>
    <row r="55" spans="1:19" ht="13.9" customHeight="1" thickTop="1" x14ac:dyDescent="0.15">
      <c r="B55" s="78" t="s">
        <v>3</v>
      </c>
      <c r="C55" s="79"/>
      <c r="D55" s="79"/>
      <c r="E55" s="80"/>
      <c r="F55" s="3" t="s">
        <v>12</v>
      </c>
      <c r="G55" s="4"/>
      <c r="H55" s="92"/>
      <c r="I55" s="92"/>
      <c r="J55" s="92"/>
      <c r="K55" s="5"/>
      <c r="L55" s="5"/>
      <c r="M55" s="5"/>
      <c r="N55" s="131"/>
      <c r="O55" s="132">
        <f>SUM(O11,O16,O25,O34)</f>
        <v>0</v>
      </c>
      <c r="P55" s="133">
        <f t="shared" ref="P55:Q55" si="20">SUM(P11,P16,P25,P34)</f>
        <v>0</v>
      </c>
      <c r="Q55" s="132">
        <f t="shared" si="20"/>
        <v>0</v>
      </c>
      <c r="R55" s="19"/>
    </row>
    <row r="56" spans="1:19" ht="12.75" thickBot="1" x14ac:dyDescent="0.2">
      <c r="C56" s="26"/>
      <c r="D56" s="26"/>
      <c r="E56" s="26"/>
      <c r="F56" s="6"/>
      <c r="G56" s="31"/>
      <c r="H56" s="7"/>
      <c r="I56" s="7"/>
      <c r="J56" s="7"/>
      <c r="K56" s="7"/>
      <c r="L56" s="7"/>
      <c r="M56" s="7"/>
      <c r="N56" s="134"/>
      <c r="O56" s="109"/>
      <c r="P56" s="109"/>
      <c r="Q56" s="110"/>
      <c r="R56" s="20"/>
    </row>
    <row r="57" spans="1:19" ht="13.15" customHeight="1" thickBot="1" x14ac:dyDescent="0.2">
      <c r="B57" s="70" t="s">
        <v>6</v>
      </c>
      <c r="C57" s="71"/>
      <c r="D57" s="71"/>
      <c r="E57" s="72"/>
      <c r="F57" s="8" t="s">
        <v>13</v>
      </c>
      <c r="G57" s="111">
        <v>0.1</v>
      </c>
      <c r="H57" s="25" t="s">
        <v>36</v>
      </c>
      <c r="I57" s="25"/>
      <c r="J57" s="25"/>
      <c r="K57" s="25"/>
      <c r="L57" s="25"/>
      <c r="M57" s="25"/>
      <c r="N57" s="135"/>
      <c r="O57" s="112">
        <f>ROUNDDOWN(O55*G57,0)</f>
        <v>0</v>
      </c>
      <c r="P57" s="113">
        <f>ROUNDDOWN(O57*8/10,-3)</f>
        <v>0</v>
      </c>
      <c r="Q57" s="114">
        <f>O57-P57</f>
        <v>0</v>
      </c>
      <c r="R57" s="19"/>
    </row>
    <row r="58" spans="1:19" ht="12.75" thickBot="1" x14ac:dyDescent="0.2">
      <c r="C58" s="27"/>
      <c r="D58" s="27"/>
      <c r="E58" s="27"/>
      <c r="F58" s="1"/>
      <c r="G58" s="31"/>
      <c r="H58" s="21"/>
      <c r="I58" s="21"/>
      <c r="J58" s="21"/>
      <c r="K58" s="21"/>
      <c r="L58" s="21"/>
      <c r="M58" s="21"/>
      <c r="N58" s="110"/>
      <c r="O58" s="109"/>
      <c r="P58" s="109"/>
      <c r="Q58" s="109"/>
      <c r="R58" s="20"/>
    </row>
    <row r="59" spans="1:19" ht="13.15" customHeight="1" thickBot="1" x14ac:dyDescent="0.2">
      <c r="B59" s="70" t="s">
        <v>4</v>
      </c>
      <c r="C59" s="71"/>
      <c r="D59" s="71"/>
      <c r="E59" s="72"/>
      <c r="F59" s="8" t="s">
        <v>5</v>
      </c>
      <c r="G59" s="23"/>
      <c r="H59" s="24"/>
      <c r="I59" s="24"/>
      <c r="J59" s="24"/>
      <c r="K59" s="24"/>
      <c r="L59" s="24"/>
      <c r="M59" s="24"/>
      <c r="N59" s="135"/>
      <c r="O59" s="112">
        <f>SUM(O55,O57)</f>
        <v>0</v>
      </c>
      <c r="P59" s="113">
        <f>SUM(P55,P57)</f>
        <v>0</v>
      </c>
      <c r="Q59" s="114">
        <f>SUM(Q55,Q57)</f>
        <v>0</v>
      </c>
      <c r="R59" s="19"/>
    </row>
    <row r="60" spans="1:19" ht="12.6" customHeight="1" x14ac:dyDescent="0.15">
      <c r="A60" s="13"/>
      <c r="B60" s="68"/>
      <c r="C60" s="115" t="s">
        <v>37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34"/>
      <c r="S60" s="34"/>
    </row>
    <row r="61" spans="1:19" ht="11.45" customHeight="1" x14ac:dyDescent="0.15">
      <c r="B61" s="28"/>
      <c r="C61" s="82" t="s">
        <v>14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28"/>
      <c r="S61" s="28"/>
    </row>
    <row r="62" spans="1:19" ht="15" customHeight="1" x14ac:dyDescent="0.15">
      <c r="B62" s="28"/>
      <c r="C62" s="83" t="s">
        <v>15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28"/>
      <c r="S62" s="28"/>
    </row>
    <row r="63" spans="1:19" x14ac:dyDescent="0.15">
      <c r="B63" s="28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28"/>
      <c r="S63" s="28"/>
    </row>
    <row r="64" spans="1:19" ht="5.45" customHeight="1" x14ac:dyDescent="0.15"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29"/>
      <c r="M64" s="29"/>
      <c r="N64" s="28"/>
      <c r="O64" s="28"/>
      <c r="P64" s="28"/>
      <c r="Q64" s="28"/>
      <c r="R64" s="28"/>
      <c r="S64" s="28"/>
    </row>
    <row r="65" spans="2:19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29"/>
      <c r="M65" s="29"/>
      <c r="N65" s="28"/>
      <c r="O65" s="28"/>
      <c r="P65" s="28"/>
      <c r="Q65" s="28"/>
      <c r="R65" s="28"/>
      <c r="S65" s="28"/>
    </row>
  </sheetData>
  <mergeCells count="17">
    <mergeCell ref="B59:E59"/>
    <mergeCell ref="C60:Q60"/>
    <mergeCell ref="C61:Q61"/>
    <mergeCell ref="C62:Q62"/>
    <mergeCell ref="C63:Q63"/>
    <mergeCell ref="B57:E57"/>
    <mergeCell ref="C3:Q3"/>
    <mergeCell ref="C7:Q7"/>
    <mergeCell ref="C8:E8"/>
    <mergeCell ref="F8:N8"/>
    <mergeCell ref="B55:E55"/>
    <mergeCell ref="O8:O10"/>
    <mergeCell ref="P8:P10"/>
    <mergeCell ref="Q8:Q10"/>
    <mergeCell ref="F9:F10"/>
    <mergeCell ref="I9:I10"/>
    <mergeCell ref="K9:K10"/>
  </mergeCells>
  <phoneticPr fontId="3"/>
  <dataValidations count="1">
    <dataValidation type="decimal" allowBlank="1" showInputMessage="1" showErrorMessage="1" sqref="G57">
      <formula1>0</formula1>
      <formula2>0.1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2" fitToHeight="0" orientation="landscape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2"/>
  <sheetViews>
    <sheetView zoomScale="110" zoomScaleNormal="110" workbookViewId="0">
      <selection activeCell="E2" sqref="E2:R2"/>
    </sheetView>
  </sheetViews>
  <sheetFormatPr defaultRowHeight="13.5" x14ac:dyDescent="0.15"/>
  <cols>
    <col min="1" max="1" width="2.625" style="137" customWidth="1"/>
    <col min="2" max="24" width="3.625" style="137" customWidth="1"/>
    <col min="25" max="25" width="9" style="137"/>
    <col min="26" max="26" width="7.25" style="137" customWidth="1"/>
    <col min="27" max="16384" width="9" style="137"/>
  </cols>
  <sheetData>
    <row r="2" spans="1:24" x14ac:dyDescent="0.15">
      <c r="B2" s="138" t="s">
        <v>10</v>
      </c>
      <c r="C2" s="138"/>
      <c r="D2" s="138"/>
      <c r="E2" s="139" t="str">
        <f>別紙２!E5</f>
        <v xml:space="preserve">                     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V2" s="140" t="s">
        <v>38</v>
      </c>
      <c r="W2" s="140"/>
      <c r="X2" s="140"/>
    </row>
    <row r="3" spans="1:24" x14ac:dyDescent="0.15">
      <c r="V3" s="141"/>
      <c r="W3" s="141"/>
      <c r="X3" s="141"/>
    </row>
    <row r="4" spans="1:24" ht="17.25" x14ac:dyDescent="0.15">
      <c r="A4" s="142" t="s">
        <v>39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6" spans="1:24" x14ac:dyDescent="0.15">
      <c r="A6" s="143" t="s">
        <v>40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24" ht="26.1" customHeight="1" x14ac:dyDescent="0.15">
      <c r="A7" s="145" t="s">
        <v>41</v>
      </c>
      <c r="B7" s="145"/>
      <c r="C7" s="145"/>
      <c r="D7" s="145"/>
      <c r="E7" s="145" t="s">
        <v>42</v>
      </c>
      <c r="F7" s="145"/>
      <c r="G7" s="145"/>
      <c r="H7" s="145"/>
      <c r="I7" s="145"/>
      <c r="J7" s="145"/>
      <c r="K7" s="145"/>
      <c r="L7" s="145"/>
      <c r="M7" s="145"/>
      <c r="N7" s="145"/>
      <c r="O7" s="145" t="s">
        <v>43</v>
      </c>
      <c r="P7" s="145"/>
      <c r="Q7" s="145"/>
      <c r="R7" s="145"/>
      <c r="S7" s="145"/>
      <c r="T7" s="145"/>
      <c r="U7" s="145"/>
      <c r="V7" s="145"/>
      <c r="W7" s="145"/>
      <c r="X7" s="145"/>
    </row>
    <row r="8" spans="1:24" ht="26.1" customHeight="1" x14ac:dyDescent="0.15">
      <c r="A8" s="146" t="s">
        <v>44</v>
      </c>
      <c r="B8" s="146"/>
      <c r="C8" s="146"/>
      <c r="D8" s="146"/>
      <c r="E8" s="147">
        <f>別紙２!P59</f>
        <v>0</v>
      </c>
      <c r="F8" s="147"/>
      <c r="G8" s="147"/>
      <c r="H8" s="147"/>
      <c r="I8" s="147"/>
      <c r="J8" s="147"/>
      <c r="K8" s="147"/>
      <c r="L8" s="147"/>
      <c r="M8" s="147"/>
      <c r="N8" s="147"/>
      <c r="O8" s="148"/>
      <c r="P8" s="148"/>
      <c r="Q8" s="148"/>
      <c r="R8" s="148"/>
      <c r="S8" s="148"/>
      <c r="T8" s="148"/>
      <c r="U8" s="148"/>
      <c r="V8" s="148"/>
      <c r="W8" s="148"/>
      <c r="X8" s="148"/>
    </row>
    <row r="9" spans="1:24" ht="26.1" customHeight="1" x14ac:dyDescent="0.15">
      <c r="A9" s="149" t="s">
        <v>45</v>
      </c>
      <c r="B9" s="150"/>
      <c r="C9" s="150"/>
      <c r="D9" s="151"/>
      <c r="E9" s="152">
        <f>SUM(E10:N12)</f>
        <v>0</v>
      </c>
      <c r="F9" s="153"/>
      <c r="G9" s="153"/>
      <c r="H9" s="153"/>
      <c r="I9" s="153"/>
      <c r="J9" s="153"/>
      <c r="K9" s="153"/>
      <c r="L9" s="153"/>
      <c r="M9" s="153"/>
      <c r="N9" s="154"/>
      <c r="O9" s="155" t="str">
        <f>IF(別紙２!Q59=E9,"","入力エラー")</f>
        <v/>
      </c>
      <c r="P9" s="156"/>
      <c r="Q9" s="156"/>
      <c r="R9" s="156"/>
      <c r="S9" s="156"/>
      <c r="T9" s="156"/>
      <c r="U9" s="156"/>
      <c r="V9" s="156"/>
      <c r="W9" s="156"/>
      <c r="X9" s="157"/>
    </row>
    <row r="10" spans="1:24" ht="26.1" customHeight="1" x14ac:dyDescent="0.15">
      <c r="A10" s="158"/>
      <c r="B10" s="159" t="s">
        <v>46</v>
      </c>
      <c r="C10" s="150"/>
      <c r="D10" s="151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1"/>
      <c r="P10" s="161"/>
      <c r="Q10" s="161"/>
      <c r="R10" s="161"/>
      <c r="S10" s="161"/>
      <c r="T10" s="161"/>
      <c r="U10" s="161"/>
      <c r="V10" s="161"/>
      <c r="W10" s="161"/>
      <c r="X10" s="161"/>
    </row>
    <row r="11" spans="1:24" ht="26.1" customHeight="1" x14ac:dyDescent="0.15">
      <c r="A11" s="162"/>
      <c r="B11" s="159" t="s">
        <v>47</v>
      </c>
      <c r="C11" s="150"/>
      <c r="D11" s="151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3"/>
      <c r="P11" s="163"/>
      <c r="Q11" s="163"/>
      <c r="R11" s="163"/>
      <c r="S11" s="163"/>
      <c r="T11" s="163"/>
      <c r="U11" s="163"/>
      <c r="V11" s="163"/>
      <c r="W11" s="163"/>
      <c r="X11" s="163"/>
    </row>
    <row r="12" spans="1:24" ht="26.1" customHeight="1" x14ac:dyDescent="0.15">
      <c r="A12" s="164"/>
      <c r="B12" s="159" t="s">
        <v>48</v>
      </c>
      <c r="C12" s="150"/>
      <c r="D12" s="151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3"/>
      <c r="P12" s="163"/>
      <c r="Q12" s="163"/>
      <c r="R12" s="163"/>
      <c r="S12" s="163"/>
      <c r="T12" s="163"/>
      <c r="U12" s="163"/>
      <c r="V12" s="163"/>
      <c r="W12" s="163"/>
      <c r="X12" s="163"/>
    </row>
    <row r="13" spans="1:24" ht="39.75" customHeight="1" x14ac:dyDescent="0.15">
      <c r="A13" s="146" t="s">
        <v>49</v>
      </c>
      <c r="B13" s="146"/>
      <c r="C13" s="146"/>
      <c r="D13" s="146"/>
      <c r="E13" s="147">
        <f>SUM(E8,E9)</f>
        <v>0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65" t="str">
        <f>IF(別紙２!O59=E13,"","入力エラー")</f>
        <v/>
      </c>
      <c r="P13" s="165"/>
      <c r="Q13" s="165"/>
      <c r="R13" s="165"/>
      <c r="S13" s="165"/>
      <c r="T13" s="165"/>
      <c r="U13" s="165"/>
      <c r="V13" s="165"/>
      <c r="W13" s="165"/>
      <c r="X13" s="165"/>
    </row>
    <row r="15" spans="1:24" x14ac:dyDescent="0.15">
      <c r="A15" s="166" t="s">
        <v>50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8"/>
    </row>
    <row r="16" spans="1:24" ht="24.95" customHeight="1" x14ac:dyDescent="0.15">
      <c r="A16" s="145" t="s">
        <v>41</v>
      </c>
      <c r="B16" s="145"/>
      <c r="C16" s="145"/>
      <c r="D16" s="145"/>
      <c r="E16" s="145" t="s">
        <v>51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 t="s">
        <v>43</v>
      </c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4" ht="24.95" customHeight="1" x14ac:dyDescent="0.15">
      <c r="A17" s="145" t="s">
        <v>46</v>
      </c>
      <c r="B17" s="145"/>
      <c r="C17" s="145"/>
      <c r="D17" s="145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9"/>
      <c r="P17" s="169"/>
      <c r="Q17" s="169"/>
      <c r="R17" s="169"/>
      <c r="S17" s="169"/>
      <c r="T17" s="169"/>
      <c r="U17" s="169"/>
      <c r="V17" s="169"/>
      <c r="W17" s="169"/>
      <c r="X17" s="169"/>
    </row>
    <row r="18" spans="1:24" ht="24.95" customHeight="1" x14ac:dyDescent="0.15">
      <c r="A18" s="145" t="s">
        <v>47</v>
      </c>
      <c r="B18" s="145"/>
      <c r="C18" s="145"/>
      <c r="D18" s="145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70"/>
      <c r="P18" s="170"/>
      <c r="Q18" s="170"/>
      <c r="R18" s="170"/>
      <c r="S18" s="170"/>
      <c r="T18" s="170"/>
      <c r="U18" s="170"/>
      <c r="V18" s="170"/>
      <c r="W18" s="170"/>
      <c r="X18" s="170"/>
    </row>
    <row r="19" spans="1:24" ht="24.95" customHeight="1" x14ac:dyDescent="0.15">
      <c r="A19" s="145" t="s">
        <v>48</v>
      </c>
      <c r="B19" s="145"/>
      <c r="C19" s="145"/>
      <c r="D19" s="145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71"/>
      <c r="P19" s="171"/>
      <c r="Q19" s="171"/>
      <c r="R19" s="171"/>
      <c r="S19" s="171"/>
      <c r="T19" s="171"/>
      <c r="U19" s="171"/>
      <c r="V19" s="171"/>
      <c r="W19" s="171"/>
      <c r="X19" s="171"/>
    </row>
    <row r="20" spans="1:24" ht="39" customHeight="1" x14ac:dyDescent="0.15">
      <c r="A20" s="145" t="s">
        <v>52</v>
      </c>
      <c r="B20" s="145"/>
      <c r="C20" s="145"/>
      <c r="D20" s="145"/>
      <c r="E20" s="172">
        <f>SUM(E17:N19)</f>
        <v>0</v>
      </c>
      <c r="F20" s="172"/>
      <c r="G20" s="172"/>
      <c r="H20" s="172"/>
      <c r="I20" s="172"/>
      <c r="J20" s="172"/>
      <c r="K20" s="172"/>
      <c r="L20" s="172"/>
      <c r="M20" s="172"/>
      <c r="N20" s="172"/>
      <c r="O20" s="173" t="str">
        <f>IF(E8=E20,"","入力エラー")</f>
        <v/>
      </c>
      <c r="P20" s="173"/>
      <c r="Q20" s="173"/>
      <c r="R20" s="173"/>
      <c r="S20" s="173"/>
      <c r="T20" s="173"/>
      <c r="U20" s="173"/>
      <c r="V20" s="173"/>
      <c r="W20" s="173"/>
      <c r="X20" s="173"/>
    </row>
    <row r="22" spans="1:24" ht="30.75" customHeight="1" x14ac:dyDescent="0.15">
      <c r="B22" s="174" t="s">
        <v>53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</row>
    <row r="24" spans="1:24" x14ac:dyDescent="0.15">
      <c r="A24" s="175" t="s">
        <v>54</v>
      </c>
    </row>
    <row r="25" spans="1:24" x14ac:dyDescent="0.15">
      <c r="A25" s="175"/>
      <c r="B25" s="137" t="s">
        <v>55</v>
      </c>
    </row>
    <row r="26" spans="1:24" x14ac:dyDescent="0.15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8"/>
    </row>
    <row r="27" spans="1:24" x14ac:dyDescent="0.15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1"/>
    </row>
    <row r="28" spans="1:24" x14ac:dyDescent="0.15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</row>
    <row r="29" spans="1:24" x14ac:dyDescent="0.15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1"/>
    </row>
    <row r="30" spans="1:24" x14ac:dyDescent="0.1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1"/>
    </row>
    <row r="31" spans="1:24" x14ac:dyDescent="0.15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1"/>
    </row>
    <row r="32" spans="1:24" x14ac:dyDescent="0.15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4"/>
    </row>
  </sheetData>
  <mergeCells count="43">
    <mergeCell ref="B22:X22"/>
    <mergeCell ref="A26:X32"/>
    <mergeCell ref="A19:D19"/>
    <mergeCell ref="E19:N19"/>
    <mergeCell ref="O19:X19"/>
    <mergeCell ref="A20:D20"/>
    <mergeCell ref="E20:N20"/>
    <mergeCell ref="O20:X20"/>
    <mergeCell ref="A17:D17"/>
    <mergeCell ref="E17:N17"/>
    <mergeCell ref="O17:X17"/>
    <mergeCell ref="A18:D18"/>
    <mergeCell ref="E18:N18"/>
    <mergeCell ref="O18:X18"/>
    <mergeCell ref="A13:D13"/>
    <mergeCell ref="E13:N13"/>
    <mergeCell ref="O13:X13"/>
    <mergeCell ref="A16:D16"/>
    <mergeCell ref="E16:N16"/>
    <mergeCell ref="O16:X16"/>
    <mergeCell ref="A10:A12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8:D8"/>
    <mergeCell ref="E8:N8"/>
    <mergeCell ref="O8:X8"/>
    <mergeCell ref="A9:D9"/>
    <mergeCell ref="E9:N9"/>
    <mergeCell ref="O9:X9"/>
    <mergeCell ref="B2:D2"/>
    <mergeCell ref="E2:R2"/>
    <mergeCell ref="V2:X2"/>
    <mergeCell ref="A4:X4"/>
    <mergeCell ref="A7:D7"/>
    <mergeCell ref="E7:N7"/>
    <mergeCell ref="O7:X7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topLeftCell="A28" zoomScale="130" zoomScaleNormal="130" zoomScaleSheetLayoutView="90" workbookViewId="0">
      <selection activeCell="G38" sqref="G38"/>
    </sheetView>
  </sheetViews>
  <sheetFormatPr defaultColWidth="9" defaultRowHeight="12" x14ac:dyDescent="0.15"/>
  <cols>
    <col min="1" max="1" width="0.75" style="9" customWidth="1"/>
    <col min="2" max="2" width="2.25" style="9" customWidth="1"/>
    <col min="3" max="3" width="1.75" style="9" customWidth="1"/>
    <col min="4" max="4" width="9" style="9"/>
    <col min="5" max="5" width="19.25" style="9" customWidth="1"/>
    <col min="6" max="6" width="34.25" style="9" customWidth="1"/>
    <col min="7" max="7" width="12.25" style="9" customWidth="1"/>
    <col min="8" max="8" width="4.875" style="9" customWidth="1"/>
    <col min="9" max="9" width="6.75" style="9" customWidth="1"/>
    <col min="10" max="10" width="5" style="9" customWidth="1"/>
    <col min="11" max="11" width="7.125" style="10" customWidth="1"/>
    <col min="12" max="12" width="4.75" style="10" customWidth="1"/>
    <col min="13" max="13" width="2.5" style="10" customWidth="1"/>
    <col min="14" max="14" width="12.625" style="9" customWidth="1"/>
    <col min="15" max="17" width="15.625" style="9" customWidth="1"/>
    <col min="18" max="18" width="8.25" style="9" customWidth="1"/>
    <col min="19" max="19" width="12.875" style="9" customWidth="1"/>
    <col min="20" max="16384" width="9" style="9"/>
  </cols>
  <sheetData>
    <row r="1" spans="2:21" ht="5.45" customHeight="1" x14ac:dyDescent="0.15"/>
    <row r="2" spans="2:21" ht="12" customHeight="1" x14ac:dyDescent="0.15">
      <c r="D2" s="11"/>
      <c r="O2" s="12"/>
      <c r="Q2" s="9" t="s">
        <v>105</v>
      </c>
      <c r="R2" s="12"/>
      <c r="S2" s="13"/>
      <c r="T2" s="13"/>
    </row>
    <row r="3" spans="2:21" s="22" customFormat="1" ht="18.600000000000001" customHeight="1" x14ac:dyDescent="0.15">
      <c r="C3" s="73" t="s">
        <v>103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2"/>
    </row>
    <row r="4" spans="2:21" s="22" customFormat="1" ht="10.9" customHeight="1" x14ac:dyDescent="0.15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2"/>
    </row>
    <row r="5" spans="2:21" ht="18.600000000000001" customHeight="1" x14ac:dyDescent="0.15">
      <c r="C5" s="36"/>
      <c r="D5" s="30" t="s">
        <v>10</v>
      </c>
      <c r="E5" s="226" t="s">
        <v>104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14"/>
      <c r="S5" s="13"/>
      <c r="T5" s="13"/>
    </row>
    <row r="6" spans="2:21" ht="18.600000000000001" customHeight="1" x14ac:dyDescent="0.15">
      <c r="C6" s="36"/>
      <c r="D6" s="31"/>
      <c r="E6" s="67" t="s">
        <v>8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4"/>
      <c r="S6" s="13"/>
      <c r="T6" s="13"/>
    </row>
    <row r="7" spans="2:21" ht="8.4499999999999993" customHeight="1" x14ac:dyDescent="0.15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4"/>
      <c r="S7" s="13"/>
      <c r="T7" s="13"/>
    </row>
    <row r="8" spans="2:21" ht="12.75" thickBot="1" x14ac:dyDescent="0.2">
      <c r="B8" s="47"/>
      <c r="C8" s="75" t="s">
        <v>1</v>
      </c>
      <c r="D8" s="75"/>
      <c r="E8" s="76"/>
      <c r="F8" s="77" t="s">
        <v>0</v>
      </c>
      <c r="G8" s="75"/>
      <c r="H8" s="75"/>
      <c r="I8" s="75"/>
      <c r="J8" s="75"/>
      <c r="K8" s="75"/>
      <c r="L8" s="75"/>
      <c r="M8" s="75"/>
      <c r="N8" s="76"/>
      <c r="O8" s="93" t="s">
        <v>29</v>
      </c>
      <c r="P8" s="93" t="s">
        <v>30</v>
      </c>
      <c r="Q8" s="93" t="s">
        <v>7</v>
      </c>
      <c r="R8" s="16"/>
    </row>
    <row r="9" spans="2:21" s="14" customFormat="1" ht="12.75" thickTop="1" x14ac:dyDescent="0.15">
      <c r="B9" s="48" t="s">
        <v>2</v>
      </c>
      <c r="C9" s="94"/>
      <c r="D9" s="94"/>
      <c r="E9" s="95"/>
      <c r="F9" s="96" t="s">
        <v>31</v>
      </c>
      <c r="G9" s="49" t="s">
        <v>32</v>
      </c>
      <c r="H9" s="97"/>
      <c r="I9" s="98" t="s">
        <v>33</v>
      </c>
      <c r="J9" s="97"/>
      <c r="K9" s="98" t="s">
        <v>91</v>
      </c>
      <c r="L9" s="97"/>
      <c r="M9" s="99"/>
      <c r="N9" s="50"/>
      <c r="O9" s="100"/>
      <c r="P9" s="100"/>
      <c r="Q9" s="100"/>
      <c r="R9" s="17"/>
    </row>
    <row r="10" spans="2:21" s="14" customFormat="1" x14ac:dyDescent="0.15">
      <c r="B10" s="84"/>
      <c r="C10" s="85"/>
      <c r="D10" s="85"/>
      <c r="E10" s="86"/>
      <c r="F10" s="101"/>
      <c r="G10" s="87" t="s">
        <v>34</v>
      </c>
      <c r="H10" s="88" t="s">
        <v>35</v>
      </c>
      <c r="I10" s="102"/>
      <c r="J10" s="88" t="s">
        <v>35</v>
      </c>
      <c r="K10" s="102"/>
      <c r="L10" s="88" t="s">
        <v>35</v>
      </c>
      <c r="M10" s="88"/>
      <c r="N10" s="89"/>
      <c r="O10" s="103"/>
      <c r="P10" s="103"/>
      <c r="Q10" s="103"/>
      <c r="R10" s="17"/>
    </row>
    <row r="11" spans="2:21" ht="14.25" customHeight="1" x14ac:dyDescent="0.15">
      <c r="B11" s="38"/>
      <c r="C11" s="51" t="s">
        <v>9</v>
      </c>
      <c r="D11" s="52"/>
      <c r="E11" s="53"/>
      <c r="F11" s="54"/>
      <c r="G11" s="55"/>
      <c r="H11" s="90"/>
      <c r="I11" s="90"/>
      <c r="J11" s="90"/>
      <c r="K11" s="56"/>
      <c r="L11" s="56"/>
      <c r="M11" s="56"/>
      <c r="N11" s="116"/>
      <c r="O11" s="117">
        <f>O12</f>
        <v>15000</v>
      </c>
      <c r="P11" s="118">
        <f>ROUNDDOWN(O11*8/10,-3)</f>
        <v>12000</v>
      </c>
      <c r="Q11" s="118">
        <f>O11-P11</f>
        <v>3000</v>
      </c>
      <c r="R11" s="18"/>
    </row>
    <row r="12" spans="2:21" ht="13.5" customHeight="1" x14ac:dyDescent="0.15">
      <c r="B12" s="38"/>
      <c r="C12" s="42"/>
      <c r="D12" s="61" t="s">
        <v>16</v>
      </c>
      <c r="E12" s="62"/>
      <c r="F12" s="63"/>
      <c r="G12" s="64"/>
      <c r="H12" s="91"/>
      <c r="I12" s="91"/>
      <c r="J12" s="91"/>
      <c r="K12" s="65"/>
      <c r="L12" s="65"/>
      <c r="M12" s="65"/>
      <c r="N12" s="119"/>
      <c r="O12" s="120">
        <f>SUM(O13:O15)</f>
        <v>15000</v>
      </c>
      <c r="P12" s="121"/>
      <c r="Q12" s="122"/>
      <c r="R12" s="18"/>
      <c r="T12" s="15"/>
    </row>
    <row r="13" spans="2:21" ht="13.5" customHeight="1" x14ac:dyDescent="0.15">
      <c r="B13" s="38"/>
      <c r="C13" s="42"/>
      <c r="D13" s="40"/>
      <c r="E13" s="214" t="s">
        <v>66</v>
      </c>
      <c r="F13" s="215" t="s">
        <v>98</v>
      </c>
      <c r="G13" s="216">
        <v>1.5</v>
      </c>
      <c r="H13" s="217" t="s">
        <v>67</v>
      </c>
      <c r="I13" s="218">
        <v>8000</v>
      </c>
      <c r="J13" s="217" t="s">
        <v>67</v>
      </c>
      <c r="K13" s="219">
        <v>1</v>
      </c>
      <c r="L13" s="220"/>
      <c r="M13" s="205"/>
      <c r="N13" s="104">
        <f>ROUNDDOWN(G13*I13*K13,0)</f>
        <v>12000</v>
      </c>
      <c r="O13" s="123">
        <f>N13</f>
        <v>12000</v>
      </c>
      <c r="P13" s="124"/>
      <c r="Q13" s="125"/>
      <c r="R13" s="18"/>
      <c r="T13" s="15"/>
    </row>
    <row r="14" spans="2:21" ht="13.5" customHeight="1" x14ac:dyDescent="0.15">
      <c r="B14" s="38"/>
      <c r="C14" s="42"/>
      <c r="D14" s="40"/>
      <c r="E14" s="221" t="s">
        <v>65</v>
      </c>
      <c r="F14" s="215" t="s">
        <v>98</v>
      </c>
      <c r="G14" s="216">
        <v>1000</v>
      </c>
      <c r="H14" s="217" t="s">
        <v>71</v>
      </c>
      <c r="I14" s="218">
        <v>3</v>
      </c>
      <c r="J14" s="217" t="s">
        <v>70</v>
      </c>
      <c r="K14" s="219">
        <v>1</v>
      </c>
      <c r="L14" s="220"/>
      <c r="M14" s="205"/>
      <c r="N14" s="104">
        <f t="shared" ref="N14:N15" si="0">ROUNDDOWN(G14*I14*K14,0)</f>
        <v>3000</v>
      </c>
      <c r="O14" s="123">
        <f t="shared" ref="O14:O15" si="1">N14</f>
        <v>3000</v>
      </c>
      <c r="P14" s="126"/>
      <c r="Q14" s="127"/>
      <c r="R14" s="18"/>
      <c r="T14" s="15"/>
    </row>
    <row r="15" spans="2:21" ht="13.5" customHeight="1" x14ac:dyDescent="0.15">
      <c r="B15" s="38"/>
      <c r="C15" s="42"/>
      <c r="D15" s="41"/>
      <c r="E15" s="222"/>
      <c r="F15" s="215"/>
      <c r="G15" s="216"/>
      <c r="H15" s="217"/>
      <c r="I15" s="218"/>
      <c r="J15" s="217"/>
      <c r="K15" s="219"/>
      <c r="L15" s="220"/>
      <c r="M15" s="205"/>
      <c r="N15" s="104">
        <f t="shared" si="0"/>
        <v>0</v>
      </c>
      <c r="O15" s="123">
        <f t="shared" si="1"/>
        <v>0</v>
      </c>
      <c r="P15" s="128"/>
      <c r="Q15" s="129"/>
      <c r="R15" s="18"/>
      <c r="T15" s="15"/>
      <c r="U15" s="14"/>
    </row>
    <row r="16" spans="2:21" ht="14.25" customHeight="1" x14ac:dyDescent="0.15">
      <c r="B16" s="38"/>
      <c r="C16" s="57" t="s">
        <v>17</v>
      </c>
      <c r="D16" s="58"/>
      <c r="E16" s="59"/>
      <c r="F16" s="60"/>
      <c r="G16" s="196"/>
      <c r="H16" s="196"/>
      <c r="I16" s="197"/>
      <c r="J16" s="196"/>
      <c r="K16" s="198"/>
      <c r="L16" s="199"/>
      <c r="M16" s="199"/>
      <c r="N16" s="130"/>
      <c r="O16" s="117">
        <f>SUM(O17,O21)</f>
        <v>1926000</v>
      </c>
      <c r="P16" s="118">
        <f>ROUNDDOWN(O16*8/10,-3)</f>
        <v>1540000</v>
      </c>
      <c r="Q16" s="118">
        <f>O16-P16</f>
        <v>386000</v>
      </c>
      <c r="R16" s="18"/>
    </row>
    <row r="17" spans="2:23" ht="13.5" customHeight="1" x14ac:dyDescent="0.15">
      <c r="B17" s="38"/>
      <c r="C17" s="42"/>
      <c r="D17" s="66" t="s">
        <v>18</v>
      </c>
      <c r="E17" s="62"/>
      <c r="F17" s="63"/>
      <c r="G17" s="200"/>
      <c r="H17" s="201"/>
      <c r="I17" s="202"/>
      <c r="J17" s="201"/>
      <c r="K17" s="203"/>
      <c r="L17" s="204"/>
      <c r="M17" s="204"/>
      <c r="N17" s="119"/>
      <c r="O17" s="120">
        <f>SUM(O18:O20)</f>
        <v>1746000</v>
      </c>
      <c r="P17" s="121"/>
      <c r="Q17" s="122"/>
      <c r="R17" s="18"/>
    </row>
    <row r="18" spans="2:23" ht="13.5" customHeight="1" x14ac:dyDescent="0.15">
      <c r="B18" s="38"/>
      <c r="C18" s="42"/>
      <c r="D18" s="37"/>
      <c r="E18" s="214" t="s">
        <v>72</v>
      </c>
      <c r="F18" s="215"/>
      <c r="G18" s="216">
        <v>2500</v>
      </c>
      <c r="H18" s="217" t="s">
        <v>74</v>
      </c>
      <c r="I18" s="218">
        <v>6</v>
      </c>
      <c r="J18" s="217" t="s">
        <v>75</v>
      </c>
      <c r="K18" s="219">
        <v>90</v>
      </c>
      <c r="L18" s="220" t="s">
        <v>76</v>
      </c>
      <c r="M18" s="205"/>
      <c r="N18" s="104">
        <f>ROUNDDOWN(G18*I18*K18,0)</f>
        <v>1350000</v>
      </c>
      <c r="O18" s="123">
        <f>N18</f>
        <v>1350000</v>
      </c>
      <c r="P18" s="124"/>
      <c r="Q18" s="125"/>
      <c r="R18" s="18"/>
      <c r="W18" s="32"/>
    </row>
    <row r="19" spans="2:23" ht="13.5" customHeight="1" x14ac:dyDescent="0.15">
      <c r="B19" s="38"/>
      <c r="C19" s="42"/>
      <c r="D19" s="40"/>
      <c r="E19" s="221" t="s">
        <v>73</v>
      </c>
      <c r="F19" s="215" t="s">
        <v>78</v>
      </c>
      <c r="G19" s="216">
        <v>1800</v>
      </c>
      <c r="H19" s="217" t="s">
        <v>74</v>
      </c>
      <c r="I19" s="218">
        <v>6</v>
      </c>
      <c r="J19" s="217" t="s">
        <v>75</v>
      </c>
      <c r="K19" s="219">
        <v>30</v>
      </c>
      <c r="L19" s="220" t="s">
        <v>76</v>
      </c>
      <c r="M19" s="205"/>
      <c r="N19" s="104">
        <f t="shared" ref="N19:N20" si="2">ROUNDDOWN(G19*I19*K19,0)</f>
        <v>324000</v>
      </c>
      <c r="O19" s="123">
        <f t="shared" ref="O19:O20" si="3">N19</f>
        <v>324000</v>
      </c>
      <c r="P19" s="126"/>
      <c r="Q19" s="127"/>
      <c r="R19" s="18"/>
    </row>
    <row r="20" spans="2:23" ht="13.5" customHeight="1" x14ac:dyDescent="0.15">
      <c r="B20" s="38"/>
      <c r="C20" s="42"/>
      <c r="D20" s="41"/>
      <c r="E20" s="222" t="s">
        <v>88</v>
      </c>
      <c r="F20" s="215" t="s">
        <v>89</v>
      </c>
      <c r="G20" s="216">
        <v>1000</v>
      </c>
      <c r="H20" s="217" t="s">
        <v>74</v>
      </c>
      <c r="I20" s="218">
        <v>6</v>
      </c>
      <c r="J20" s="217" t="s">
        <v>75</v>
      </c>
      <c r="K20" s="219">
        <v>12</v>
      </c>
      <c r="L20" s="220" t="s">
        <v>76</v>
      </c>
      <c r="M20" s="205"/>
      <c r="N20" s="104">
        <f t="shared" si="2"/>
        <v>72000</v>
      </c>
      <c r="O20" s="123">
        <f t="shared" si="3"/>
        <v>72000</v>
      </c>
      <c r="P20" s="128"/>
      <c r="Q20" s="129"/>
      <c r="R20" s="18"/>
    </row>
    <row r="21" spans="2:23" ht="13.5" customHeight="1" x14ac:dyDescent="0.15">
      <c r="B21" s="38"/>
      <c r="C21" s="42"/>
      <c r="D21" s="61" t="s">
        <v>19</v>
      </c>
      <c r="E21" s="62"/>
      <c r="F21" s="63"/>
      <c r="G21" s="200"/>
      <c r="H21" s="201"/>
      <c r="I21" s="202"/>
      <c r="J21" s="201"/>
      <c r="K21" s="203"/>
      <c r="L21" s="204"/>
      <c r="M21" s="204"/>
      <c r="N21" s="119"/>
      <c r="O21" s="120">
        <f>SUM(O22:O24)</f>
        <v>180000</v>
      </c>
      <c r="P21" s="121"/>
      <c r="Q21" s="122"/>
      <c r="R21" s="18"/>
    </row>
    <row r="22" spans="2:23" ht="13.5" customHeight="1" x14ac:dyDescent="0.15">
      <c r="B22" s="38"/>
      <c r="C22" s="42"/>
      <c r="D22" s="40"/>
      <c r="E22" s="214" t="s">
        <v>77</v>
      </c>
      <c r="F22" s="215" t="s">
        <v>90</v>
      </c>
      <c r="G22" s="216">
        <v>15000</v>
      </c>
      <c r="H22" s="217" t="s">
        <v>74</v>
      </c>
      <c r="I22" s="218">
        <v>4</v>
      </c>
      <c r="J22" s="217" t="s">
        <v>75</v>
      </c>
      <c r="K22" s="219">
        <v>3</v>
      </c>
      <c r="L22" s="220" t="s">
        <v>79</v>
      </c>
      <c r="M22" s="205"/>
      <c r="N22" s="104">
        <f>ROUNDDOWN(G22*I22*K22,0)</f>
        <v>180000</v>
      </c>
      <c r="O22" s="123">
        <f>N22</f>
        <v>180000</v>
      </c>
      <c r="P22" s="124"/>
      <c r="Q22" s="125"/>
      <c r="R22" s="18"/>
    </row>
    <row r="23" spans="2:23" ht="13.5" customHeight="1" x14ac:dyDescent="0.15">
      <c r="B23" s="38"/>
      <c r="C23" s="42"/>
      <c r="D23" s="40"/>
      <c r="E23" s="221"/>
      <c r="F23" s="215"/>
      <c r="G23" s="216"/>
      <c r="H23" s="217"/>
      <c r="I23" s="218"/>
      <c r="J23" s="217"/>
      <c r="K23" s="219"/>
      <c r="L23" s="220"/>
      <c r="M23" s="205"/>
      <c r="N23" s="104">
        <f t="shared" ref="N23:N24" si="4">ROUNDDOWN(G23*I23*K23,0)</f>
        <v>0</v>
      </c>
      <c r="O23" s="123">
        <f t="shared" ref="O23:O24" si="5">N23</f>
        <v>0</v>
      </c>
      <c r="P23" s="126"/>
      <c r="Q23" s="127"/>
      <c r="R23" s="18"/>
    </row>
    <row r="24" spans="2:23" ht="13.5" customHeight="1" x14ac:dyDescent="0.15">
      <c r="B24" s="38"/>
      <c r="C24" s="42"/>
      <c r="D24" s="41"/>
      <c r="E24" s="222"/>
      <c r="F24" s="215"/>
      <c r="G24" s="216"/>
      <c r="H24" s="217"/>
      <c r="I24" s="218"/>
      <c r="J24" s="217"/>
      <c r="K24" s="219"/>
      <c r="L24" s="220"/>
      <c r="M24" s="205"/>
      <c r="N24" s="104">
        <f t="shared" si="4"/>
        <v>0</v>
      </c>
      <c r="O24" s="123">
        <f t="shared" si="5"/>
        <v>0</v>
      </c>
      <c r="P24" s="128"/>
      <c r="Q24" s="129"/>
      <c r="R24" s="18"/>
    </row>
    <row r="25" spans="2:23" ht="14.25" customHeight="1" x14ac:dyDescent="0.15">
      <c r="B25" s="38"/>
      <c r="C25" s="57" t="s">
        <v>20</v>
      </c>
      <c r="D25" s="58"/>
      <c r="E25" s="59"/>
      <c r="F25" s="60"/>
      <c r="G25" s="196"/>
      <c r="H25" s="196"/>
      <c r="I25" s="197"/>
      <c r="J25" s="196"/>
      <c r="K25" s="198"/>
      <c r="L25" s="199"/>
      <c r="M25" s="199"/>
      <c r="N25" s="130"/>
      <c r="O25" s="117">
        <f>SUM(O26,O30)</f>
        <v>259440</v>
      </c>
      <c r="P25" s="118">
        <f>ROUNDDOWN(O25*8/10,-3)</f>
        <v>207000</v>
      </c>
      <c r="Q25" s="118">
        <f>O25-P25</f>
        <v>52440</v>
      </c>
      <c r="R25" s="18"/>
    </row>
    <row r="26" spans="2:23" ht="13.5" customHeight="1" x14ac:dyDescent="0.15">
      <c r="B26" s="38"/>
      <c r="C26" s="42"/>
      <c r="D26" s="66" t="s">
        <v>21</v>
      </c>
      <c r="E26" s="62"/>
      <c r="F26" s="63"/>
      <c r="G26" s="200"/>
      <c r="H26" s="201"/>
      <c r="I26" s="202"/>
      <c r="J26" s="201"/>
      <c r="K26" s="203"/>
      <c r="L26" s="204"/>
      <c r="M26" s="204"/>
      <c r="N26" s="119"/>
      <c r="O26" s="120">
        <f>SUM(O27:O29)</f>
        <v>4440</v>
      </c>
      <c r="P26" s="121"/>
      <c r="Q26" s="122"/>
      <c r="R26" s="18"/>
    </row>
    <row r="27" spans="2:23" ht="13.5" customHeight="1" x14ac:dyDescent="0.15">
      <c r="B27" s="38"/>
      <c r="C27" s="42"/>
      <c r="D27" s="37"/>
      <c r="E27" s="214" t="s">
        <v>80</v>
      </c>
      <c r="F27" s="215" t="s">
        <v>81</v>
      </c>
      <c r="G27" s="216">
        <v>740</v>
      </c>
      <c r="H27" s="217" t="s">
        <v>83</v>
      </c>
      <c r="I27" s="218">
        <v>2</v>
      </c>
      <c r="J27" s="217" t="s">
        <v>82</v>
      </c>
      <c r="K27" s="219">
        <v>3</v>
      </c>
      <c r="L27" s="220" t="s">
        <v>79</v>
      </c>
      <c r="M27" s="205"/>
      <c r="N27" s="104">
        <f>ROUNDDOWN(G27*I27*K27,0)</f>
        <v>4440</v>
      </c>
      <c r="O27" s="123">
        <f>N27</f>
        <v>4440</v>
      </c>
      <c r="P27" s="124"/>
      <c r="Q27" s="125"/>
      <c r="R27" s="18"/>
      <c r="W27" s="32"/>
    </row>
    <row r="28" spans="2:23" ht="13.5" customHeight="1" x14ac:dyDescent="0.15">
      <c r="B28" s="38"/>
      <c r="C28" s="42"/>
      <c r="D28" s="40"/>
      <c r="E28" s="221"/>
      <c r="F28" s="215"/>
      <c r="G28" s="216"/>
      <c r="H28" s="217"/>
      <c r="I28" s="218"/>
      <c r="J28" s="217"/>
      <c r="K28" s="219"/>
      <c r="L28" s="220"/>
      <c r="M28" s="205"/>
      <c r="N28" s="104">
        <f t="shared" ref="N28:N29" si="6">ROUNDDOWN(G28*I28*K28,0)</f>
        <v>0</v>
      </c>
      <c r="O28" s="123">
        <f t="shared" ref="O28:O29" si="7">N28</f>
        <v>0</v>
      </c>
      <c r="P28" s="126"/>
      <c r="Q28" s="127"/>
      <c r="R28" s="18"/>
    </row>
    <row r="29" spans="2:23" ht="13.5" customHeight="1" x14ac:dyDescent="0.15">
      <c r="B29" s="38"/>
      <c r="C29" s="42"/>
      <c r="D29" s="41"/>
      <c r="E29" s="222"/>
      <c r="F29" s="215"/>
      <c r="G29" s="216"/>
      <c r="H29" s="217"/>
      <c r="I29" s="218"/>
      <c r="J29" s="217"/>
      <c r="K29" s="219"/>
      <c r="L29" s="220"/>
      <c r="M29" s="205"/>
      <c r="N29" s="104">
        <f t="shared" si="6"/>
        <v>0</v>
      </c>
      <c r="O29" s="123">
        <f t="shared" si="7"/>
        <v>0</v>
      </c>
      <c r="P29" s="128"/>
      <c r="Q29" s="129"/>
      <c r="R29" s="18"/>
    </row>
    <row r="30" spans="2:23" ht="13.5" customHeight="1" x14ac:dyDescent="0.15">
      <c r="B30" s="38"/>
      <c r="C30" s="42"/>
      <c r="D30" s="61" t="s">
        <v>22</v>
      </c>
      <c r="E30" s="62"/>
      <c r="F30" s="63"/>
      <c r="G30" s="200"/>
      <c r="H30" s="201"/>
      <c r="I30" s="202"/>
      <c r="J30" s="201"/>
      <c r="K30" s="203"/>
      <c r="L30" s="204"/>
      <c r="M30" s="204"/>
      <c r="N30" s="119"/>
      <c r="O30" s="120">
        <f>SUM(O31:O33)</f>
        <v>255000</v>
      </c>
      <c r="P30" s="121"/>
      <c r="Q30" s="122"/>
      <c r="R30" s="18"/>
    </row>
    <row r="31" spans="2:23" ht="13.5" customHeight="1" x14ac:dyDescent="0.15">
      <c r="B31" s="38"/>
      <c r="C31" s="42"/>
      <c r="D31" s="40"/>
      <c r="E31" s="214" t="s">
        <v>84</v>
      </c>
      <c r="F31" s="215" t="s">
        <v>85</v>
      </c>
      <c r="G31" s="216">
        <v>85000</v>
      </c>
      <c r="H31" s="217" t="s">
        <v>83</v>
      </c>
      <c r="I31" s="218">
        <v>1</v>
      </c>
      <c r="J31" s="217" t="s">
        <v>82</v>
      </c>
      <c r="K31" s="219">
        <v>3</v>
      </c>
      <c r="L31" s="220" t="s">
        <v>79</v>
      </c>
      <c r="M31" s="205"/>
      <c r="N31" s="104">
        <f>ROUNDDOWN(G31*I31*K31,0)</f>
        <v>255000</v>
      </c>
      <c r="O31" s="123">
        <f>N31</f>
        <v>255000</v>
      </c>
      <c r="P31" s="124"/>
      <c r="Q31" s="125"/>
      <c r="R31" s="18"/>
    </row>
    <row r="32" spans="2:23" ht="13.5" customHeight="1" x14ac:dyDescent="0.15">
      <c r="B32" s="38"/>
      <c r="C32" s="42"/>
      <c r="D32" s="40"/>
      <c r="E32" s="221"/>
      <c r="F32" s="215"/>
      <c r="G32" s="216"/>
      <c r="H32" s="217"/>
      <c r="I32" s="218"/>
      <c r="J32" s="217"/>
      <c r="K32" s="219"/>
      <c r="L32" s="220"/>
      <c r="M32" s="205"/>
      <c r="N32" s="104">
        <f t="shared" ref="N32:N33" si="8">ROUNDDOWN(G32*I32*K32,0)</f>
        <v>0</v>
      </c>
      <c r="O32" s="123">
        <f t="shared" ref="O32:O33" si="9">N32</f>
        <v>0</v>
      </c>
      <c r="P32" s="126"/>
      <c r="Q32" s="127"/>
      <c r="R32" s="18"/>
    </row>
    <row r="33" spans="2:23" ht="13.5" customHeight="1" x14ac:dyDescent="0.15">
      <c r="B33" s="38"/>
      <c r="C33" s="42"/>
      <c r="D33" s="41"/>
      <c r="E33" s="222"/>
      <c r="F33" s="215"/>
      <c r="G33" s="216"/>
      <c r="H33" s="217"/>
      <c r="I33" s="218"/>
      <c r="J33" s="217"/>
      <c r="K33" s="219"/>
      <c r="L33" s="220"/>
      <c r="M33" s="205"/>
      <c r="N33" s="104">
        <f t="shared" si="8"/>
        <v>0</v>
      </c>
      <c r="O33" s="123">
        <f t="shared" si="9"/>
        <v>0</v>
      </c>
      <c r="P33" s="128"/>
      <c r="Q33" s="129"/>
      <c r="R33" s="18"/>
    </row>
    <row r="34" spans="2:23" ht="14.25" customHeight="1" x14ac:dyDescent="0.15">
      <c r="B34" s="38"/>
      <c r="C34" s="57" t="s">
        <v>11</v>
      </c>
      <c r="D34" s="58"/>
      <c r="E34" s="59"/>
      <c r="F34" s="60"/>
      <c r="G34" s="196"/>
      <c r="H34" s="196"/>
      <c r="I34" s="197"/>
      <c r="J34" s="196"/>
      <c r="K34" s="198"/>
      <c r="L34" s="199"/>
      <c r="M34" s="199"/>
      <c r="N34" s="130"/>
      <c r="O34" s="117">
        <f>SUM(O35,O39,O43,O47,O51)</f>
        <v>717000</v>
      </c>
      <c r="P34" s="118">
        <f>ROUNDDOWN(O34*8/10,-3)</f>
        <v>573000</v>
      </c>
      <c r="Q34" s="118">
        <f>O34-P34</f>
        <v>144000</v>
      </c>
      <c r="R34" s="18"/>
    </row>
    <row r="35" spans="2:23" ht="13.5" customHeight="1" x14ac:dyDescent="0.15">
      <c r="B35" s="38"/>
      <c r="C35" s="42"/>
      <c r="D35" s="66" t="s">
        <v>23</v>
      </c>
      <c r="E35" s="62"/>
      <c r="F35" s="63"/>
      <c r="G35" s="200"/>
      <c r="H35" s="201"/>
      <c r="I35" s="202"/>
      <c r="J35" s="201"/>
      <c r="K35" s="203"/>
      <c r="L35" s="204"/>
      <c r="M35" s="204"/>
      <c r="N35" s="119"/>
      <c r="O35" s="120">
        <f>SUM(O36:O38)</f>
        <v>345000</v>
      </c>
      <c r="P35" s="121"/>
      <c r="Q35" s="122"/>
      <c r="R35" s="18"/>
    </row>
    <row r="36" spans="2:23" ht="13.5" customHeight="1" x14ac:dyDescent="0.15">
      <c r="B36" s="38"/>
      <c r="C36" s="42"/>
      <c r="D36" s="37"/>
      <c r="E36" s="214" t="s">
        <v>86</v>
      </c>
      <c r="F36" s="215" t="s">
        <v>87</v>
      </c>
      <c r="G36" s="216">
        <v>15000</v>
      </c>
      <c r="H36" s="217" t="s">
        <v>83</v>
      </c>
      <c r="I36" s="218">
        <v>1</v>
      </c>
      <c r="J36" s="217" t="s">
        <v>70</v>
      </c>
      <c r="K36" s="219">
        <v>3</v>
      </c>
      <c r="L36" s="220" t="s">
        <v>79</v>
      </c>
      <c r="M36" s="205"/>
      <c r="N36" s="104">
        <f>ROUNDDOWN(G36*I36*K36,0)</f>
        <v>45000</v>
      </c>
      <c r="O36" s="123">
        <f>N36</f>
        <v>45000</v>
      </c>
      <c r="P36" s="124"/>
      <c r="Q36" s="125"/>
      <c r="R36" s="18"/>
      <c r="W36" s="32"/>
    </row>
    <row r="37" spans="2:23" ht="13.5" customHeight="1" x14ac:dyDescent="0.15">
      <c r="B37" s="38"/>
      <c r="C37" s="42"/>
      <c r="D37" s="40"/>
      <c r="E37" s="221"/>
      <c r="F37" s="215"/>
      <c r="G37" s="216">
        <v>300000</v>
      </c>
      <c r="H37" s="217" t="s">
        <v>68</v>
      </c>
      <c r="I37" s="218">
        <v>1</v>
      </c>
      <c r="J37" s="217" t="s">
        <v>68</v>
      </c>
      <c r="K37" s="219">
        <v>1</v>
      </c>
      <c r="L37" s="220"/>
      <c r="M37" s="205"/>
      <c r="N37" s="104">
        <f t="shared" ref="N37:N38" si="10">ROUNDDOWN(G37*I37*K37,0)</f>
        <v>300000</v>
      </c>
      <c r="O37" s="123">
        <f t="shared" ref="O37:O38" si="11">N37</f>
        <v>300000</v>
      </c>
      <c r="P37" s="126"/>
      <c r="Q37" s="127"/>
      <c r="R37" s="18"/>
    </row>
    <row r="38" spans="2:23" ht="13.5" customHeight="1" x14ac:dyDescent="0.15">
      <c r="B38" s="38"/>
      <c r="C38" s="42"/>
      <c r="D38" s="41"/>
      <c r="E38" s="222"/>
      <c r="F38" s="215"/>
      <c r="G38" s="216"/>
      <c r="H38" s="217"/>
      <c r="I38" s="218"/>
      <c r="J38" s="217"/>
      <c r="K38" s="219"/>
      <c r="L38" s="220"/>
      <c r="M38" s="205"/>
      <c r="N38" s="104">
        <f t="shared" si="10"/>
        <v>0</v>
      </c>
      <c r="O38" s="123">
        <f t="shared" si="11"/>
        <v>0</v>
      </c>
      <c r="P38" s="128"/>
      <c r="Q38" s="129"/>
      <c r="R38" s="18"/>
    </row>
    <row r="39" spans="2:23" ht="13.5" customHeight="1" x14ac:dyDescent="0.15">
      <c r="B39" s="38"/>
      <c r="C39" s="42"/>
      <c r="D39" s="61" t="s">
        <v>24</v>
      </c>
      <c r="E39" s="62"/>
      <c r="F39" s="63"/>
      <c r="G39" s="200"/>
      <c r="H39" s="201"/>
      <c r="I39" s="202"/>
      <c r="J39" s="201"/>
      <c r="K39" s="203"/>
      <c r="L39" s="204"/>
      <c r="M39" s="204"/>
      <c r="N39" s="119"/>
      <c r="O39" s="120">
        <f>SUM(O40:O42)</f>
        <v>150000</v>
      </c>
      <c r="P39" s="121"/>
      <c r="Q39" s="122"/>
      <c r="R39" s="18"/>
    </row>
    <row r="40" spans="2:23" ht="13.5" customHeight="1" x14ac:dyDescent="0.15">
      <c r="B40" s="38"/>
      <c r="C40" s="42"/>
      <c r="D40" s="40"/>
      <c r="E40" s="214" t="s">
        <v>95</v>
      </c>
      <c r="F40" s="215" t="s">
        <v>96</v>
      </c>
      <c r="G40" s="216">
        <v>1500</v>
      </c>
      <c r="H40" s="217" t="s">
        <v>67</v>
      </c>
      <c r="I40" s="218">
        <v>100</v>
      </c>
      <c r="J40" s="217" t="s">
        <v>67</v>
      </c>
      <c r="K40" s="219">
        <v>1</v>
      </c>
      <c r="L40" s="220"/>
      <c r="M40" s="205"/>
      <c r="N40" s="104">
        <f>ROUNDDOWN(G40*I40*K40,0)</f>
        <v>150000</v>
      </c>
      <c r="O40" s="123">
        <f>N40</f>
        <v>150000</v>
      </c>
      <c r="P40" s="124"/>
      <c r="Q40" s="125"/>
      <c r="R40" s="18"/>
    </row>
    <row r="41" spans="2:23" ht="13.5" customHeight="1" x14ac:dyDescent="0.15">
      <c r="B41" s="38"/>
      <c r="C41" s="42"/>
      <c r="D41" s="40"/>
      <c r="E41" s="221"/>
      <c r="F41" s="215"/>
      <c r="G41" s="216"/>
      <c r="H41" s="217"/>
      <c r="I41" s="218"/>
      <c r="J41" s="217"/>
      <c r="K41" s="219"/>
      <c r="L41" s="220"/>
      <c r="M41" s="205"/>
      <c r="N41" s="104">
        <f t="shared" ref="N41:N42" si="12">ROUNDDOWN(G41*I41*K41,0)</f>
        <v>0</v>
      </c>
      <c r="O41" s="123">
        <f t="shared" ref="O41:O42" si="13">N41</f>
        <v>0</v>
      </c>
      <c r="P41" s="126"/>
      <c r="Q41" s="127"/>
      <c r="R41" s="18"/>
    </row>
    <row r="42" spans="2:23" ht="13.5" customHeight="1" x14ac:dyDescent="0.15">
      <c r="B42" s="38"/>
      <c r="C42" s="42"/>
      <c r="D42" s="41"/>
      <c r="E42" s="222"/>
      <c r="F42" s="215"/>
      <c r="G42" s="216"/>
      <c r="H42" s="217"/>
      <c r="I42" s="218"/>
      <c r="J42" s="217"/>
      <c r="K42" s="219"/>
      <c r="L42" s="220"/>
      <c r="M42" s="205"/>
      <c r="N42" s="104">
        <f t="shared" si="12"/>
        <v>0</v>
      </c>
      <c r="O42" s="123">
        <f t="shared" si="13"/>
        <v>0</v>
      </c>
      <c r="P42" s="128"/>
      <c r="Q42" s="129"/>
      <c r="R42" s="18"/>
    </row>
    <row r="43" spans="2:23" ht="13.5" customHeight="1" x14ac:dyDescent="0.15">
      <c r="B43" s="38"/>
      <c r="C43" s="42"/>
      <c r="D43" s="66" t="s">
        <v>25</v>
      </c>
      <c r="E43" s="62"/>
      <c r="F43" s="63"/>
      <c r="G43" s="200"/>
      <c r="H43" s="201"/>
      <c r="I43" s="202"/>
      <c r="J43" s="201"/>
      <c r="K43" s="203"/>
      <c r="L43" s="204"/>
      <c r="M43" s="204"/>
      <c r="N43" s="119"/>
      <c r="O43" s="120">
        <f>SUM(O44:O46)</f>
        <v>72000</v>
      </c>
      <c r="P43" s="121"/>
      <c r="Q43" s="122"/>
      <c r="R43" s="18"/>
    </row>
    <row r="44" spans="2:23" ht="13.5" customHeight="1" x14ac:dyDescent="0.15">
      <c r="B44" s="38"/>
      <c r="C44" s="42"/>
      <c r="D44" s="37"/>
      <c r="E44" s="214" t="s">
        <v>66</v>
      </c>
      <c r="F44" s="215" t="s">
        <v>97</v>
      </c>
      <c r="G44" s="216">
        <v>500</v>
      </c>
      <c r="H44" s="217" t="s">
        <v>83</v>
      </c>
      <c r="I44" s="218">
        <v>30</v>
      </c>
      <c r="J44" s="217" t="s">
        <v>70</v>
      </c>
      <c r="K44" s="219">
        <v>3</v>
      </c>
      <c r="L44" s="220" t="s">
        <v>79</v>
      </c>
      <c r="M44" s="205"/>
      <c r="N44" s="104">
        <f>ROUNDDOWN(G44*I44*K44,0)</f>
        <v>45000</v>
      </c>
      <c r="O44" s="123">
        <f>N44</f>
        <v>45000</v>
      </c>
      <c r="P44" s="124"/>
      <c r="Q44" s="125"/>
      <c r="R44" s="18"/>
      <c r="W44" s="32"/>
    </row>
    <row r="45" spans="2:23" ht="13.5" customHeight="1" x14ac:dyDescent="0.15">
      <c r="B45" s="38"/>
      <c r="C45" s="42"/>
      <c r="D45" s="40"/>
      <c r="E45" s="221" t="s">
        <v>65</v>
      </c>
      <c r="F45" s="215" t="s">
        <v>69</v>
      </c>
      <c r="G45" s="216">
        <v>300</v>
      </c>
      <c r="H45" s="217" t="s">
        <v>71</v>
      </c>
      <c r="I45" s="218">
        <v>30</v>
      </c>
      <c r="J45" s="217" t="s">
        <v>70</v>
      </c>
      <c r="K45" s="219">
        <v>3</v>
      </c>
      <c r="L45" s="220" t="s">
        <v>79</v>
      </c>
      <c r="M45" s="205"/>
      <c r="N45" s="104">
        <f t="shared" ref="N45:N46" si="14">ROUNDDOWN(G45*I45*K45,0)</f>
        <v>27000</v>
      </c>
      <c r="O45" s="123">
        <f t="shared" ref="O45:O46" si="15">N45</f>
        <v>27000</v>
      </c>
      <c r="P45" s="126"/>
      <c r="Q45" s="127"/>
      <c r="R45" s="18"/>
    </row>
    <row r="46" spans="2:23" ht="13.5" customHeight="1" x14ac:dyDescent="0.15">
      <c r="B46" s="38"/>
      <c r="C46" s="42"/>
      <c r="D46" s="41"/>
      <c r="E46" s="222"/>
      <c r="F46" s="215"/>
      <c r="G46" s="216"/>
      <c r="H46" s="217"/>
      <c r="I46" s="218"/>
      <c r="J46" s="217"/>
      <c r="K46" s="219"/>
      <c r="L46" s="220"/>
      <c r="M46" s="205"/>
      <c r="N46" s="104">
        <f t="shared" si="14"/>
        <v>0</v>
      </c>
      <c r="O46" s="123">
        <f t="shared" si="15"/>
        <v>0</v>
      </c>
      <c r="P46" s="128"/>
      <c r="Q46" s="129"/>
      <c r="R46" s="18"/>
    </row>
    <row r="47" spans="2:23" ht="13.5" customHeight="1" x14ac:dyDescent="0.15">
      <c r="B47" s="38"/>
      <c r="C47" s="42"/>
      <c r="D47" s="61" t="s">
        <v>26</v>
      </c>
      <c r="E47" s="62"/>
      <c r="F47" s="63"/>
      <c r="G47" s="200"/>
      <c r="H47" s="201"/>
      <c r="I47" s="202"/>
      <c r="J47" s="201"/>
      <c r="K47" s="203"/>
      <c r="L47" s="204"/>
      <c r="M47" s="204"/>
      <c r="N47" s="119"/>
      <c r="O47" s="120">
        <f>SUM(O48:O50)</f>
        <v>90000</v>
      </c>
      <c r="P47" s="121"/>
      <c r="Q47" s="122"/>
      <c r="R47" s="18"/>
    </row>
    <row r="48" spans="2:23" ht="13.5" customHeight="1" x14ac:dyDescent="0.15">
      <c r="B48" s="38"/>
      <c r="C48" s="42"/>
      <c r="D48" s="40"/>
      <c r="E48" s="214" t="s">
        <v>94</v>
      </c>
      <c r="F48" s="215" t="s">
        <v>99</v>
      </c>
      <c r="G48" s="225">
        <v>30000</v>
      </c>
      <c r="H48" s="217" t="s">
        <v>93</v>
      </c>
      <c r="I48" s="218">
        <v>1</v>
      </c>
      <c r="J48" s="217" t="s">
        <v>92</v>
      </c>
      <c r="K48" s="219">
        <v>3</v>
      </c>
      <c r="L48" s="220" t="s">
        <v>79</v>
      </c>
      <c r="M48" s="205"/>
      <c r="N48" s="104">
        <f>ROUNDDOWN(G48*I48*K48,0)</f>
        <v>90000</v>
      </c>
      <c r="O48" s="123">
        <f>N48</f>
        <v>90000</v>
      </c>
      <c r="P48" s="124"/>
      <c r="Q48" s="125"/>
      <c r="R48" s="18"/>
    </row>
    <row r="49" spans="1:19" ht="13.5" customHeight="1" x14ac:dyDescent="0.15">
      <c r="B49" s="38"/>
      <c r="C49" s="42"/>
      <c r="D49" s="40"/>
      <c r="E49" s="221"/>
      <c r="F49" s="215"/>
      <c r="G49" s="216"/>
      <c r="H49" s="217"/>
      <c r="I49" s="218"/>
      <c r="J49" s="217"/>
      <c r="K49" s="219"/>
      <c r="L49" s="220"/>
      <c r="M49" s="205"/>
      <c r="N49" s="104">
        <f t="shared" ref="N49:N50" si="16">ROUNDDOWN(G49*I49*K49,0)</f>
        <v>0</v>
      </c>
      <c r="O49" s="123">
        <f t="shared" ref="O49:O50" si="17">N49</f>
        <v>0</v>
      </c>
      <c r="P49" s="126"/>
      <c r="Q49" s="127"/>
      <c r="R49" s="18"/>
    </row>
    <row r="50" spans="1:19" ht="13.5" customHeight="1" x14ac:dyDescent="0.15">
      <c r="B50" s="38"/>
      <c r="C50" s="42"/>
      <c r="D50" s="41"/>
      <c r="E50" s="222"/>
      <c r="F50" s="215"/>
      <c r="G50" s="216"/>
      <c r="H50" s="217"/>
      <c r="I50" s="218"/>
      <c r="J50" s="217"/>
      <c r="K50" s="219"/>
      <c r="L50" s="220"/>
      <c r="M50" s="205"/>
      <c r="N50" s="104">
        <f t="shared" si="16"/>
        <v>0</v>
      </c>
      <c r="O50" s="123">
        <f t="shared" si="17"/>
        <v>0</v>
      </c>
      <c r="P50" s="128"/>
      <c r="Q50" s="129"/>
      <c r="R50" s="18"/>
    </row>
    <row r="51" spans="1:19" ht="13.5" customHeight="1" x14ac:dyDescent="0.15">
      <c r="B51" s="38"/>
      <c r="C51" s="42"/>
      <c r="D51" s="61" t="s">
        <v>27</v>
      </c>
      <c r="E51" s="223"/>
      <c r="F51" s="224"/>
      <c r="G51" s="200"/>
      <c r="H51" s="201"/>
      <c r="I51" s="202"/>
      <c r="J51" s="201"/>
      <c r="K51" s="203"/>
      <c r="L51" s="204"/>
      <c r="M51" s="204"/>
      <c r="N51" s="119"/>
      <c r="O51" s="120">
        <f>SUM(O52:O54)</f>
        <v>60000</v>
      </c>
      <c r="P51" s="121"/>
      <c r="Q51" s="122"/>
      <c r="R51" s="18"/>
    </row>
    <row r="52" spans="1:19" x14ac:dyDescent="0.15">
      <c r="B52" s="38"/>
      <c r="C52" s="33"/>
      <c r="D52" s="40"/>
      <c r="E52" s="214" t="s">
        <v>101</v>
      </c>
      <c r="F52" s="215" t="s">
        <v>102</v>
      </c>
      <c r="G52" s="225">
        <v>20000</v>
      </c>
      <c r="H52" s="217" t="s">
        <v>93</v>
      </c>
      <c r="I52" s="218">
        <v>3</v>
      </c>
      <c r="J52" s="217" t="s">
        <v>79</v>
      </c>
      <c r="K52" s="219">
        <v>1</v>
      </c>
      <c r="L52" s="220"/>
      <c r="M52" s="205"/>
      <c r="N52" s="104">
        <f>ROUNDDOWN(G52*I52*K52,0)</f>
        <v>60000</v>
      </c>
      <c r="O52" s="123">
        <f>N52</f>
        <v>60000</v>
      </c>
      <c r="P52" s="124"/>
      <c r="Q52" s="125"/>
      <c r="R52" s="46"/>
    </row>
    <row r="53" spans="1:19" x14ac:dyDescent="0.15">
      <c r="B53" s="39"/>
      <c r="C53" s="136"/>
      <c r="D53" s="40"/>
      <c r="E53" s="221"/>
      <c r="F53" s="215"/>
      <c r="G53" s="216"/>
      <c r="H53" s="217"/>
      <c r="I53" s="218"/>
      <c r="J53" s="217"/>
      <c r="K53" s="219"/>
      <c r="L53" s="220"/>
      <c r="M53" s="205"/>
      <c r="N53" s="104">
        <f t="shared" ref="N53:N54" si="18">ROUNDDOWN(G53*I53*K53,0)</f>
        <v>0</v>
      </c>
      <c r="O53" s="123">
        <f t="shared" ref="O53:O54" si="19">N53</f>
        <v>0</v>
      </c>
      <c r="P53" s="126"/>
      <c r="Q53" s="127"/>
      <c r="R53" s="46"/>
    </row>
    <row r="54" spans="1:19" ht="12.75" thickBot="1" x14ac:dyDescent="0.2">
      <c r="B54" s="39"/>
      <c r="C54" s="43"/>
      <c r="D54" s="44"/>
      <c r="E54" s="222"/>
      <c r="F54" s="215"/>
      <c r="G54" s="216"/>
      <c r="H54" s="217"/>
      <c r="I54" s="218"/>
      <c r="J54" s="217"/>
      <c r="K54" s="219"/>
      <c r="L54" s="220"/>
      <c r="M54" s="205"/>
      <c r="N54" s="104">
        <f t="shared" si="18"/>
        <v>0</v>
      </c>
      <c r="O54" s="123">
        <f t="shared" si="19"/>
        <v>0</v>
      </c>
      <c r="P54" s="128"/>
      <c r="Q54" s="129"/>
      <c r="R54" s="46"/>
    </row>
    <row r="55" spans="1:19" ht="13.9" customHeight="1" thickTop="1" x14ac:dyDescent="0.15">
      <c r="B55" s="78" t="s">
        <v>3</v>
      </c>
      <c r="C55" s="79"/>
      <c r="D55" s="79"/>
      <c r="E55" s="80"/>
      <c r="F55" s="3" t="s">
        <v>12</v>
      </c>
      <c r="G55" s="4"/>
      <c r="H55" s="92"/>
      <c r="I55" s="92"/>
      <c r="J55" s="92"/>
      <c r="K55" s="5"/>
      <c r="L55" s="5"/>
      <c r="M55" s="5"/>
      <c r="N55" s="131"/>
      <c r="O55" s="132">
        <f>SUM(O11,O16,O25,O34)</f>
        <v>2917440</v>
      </c>
      <c r="P55" s="133">
        <f t="shared" ref="P55:Q55" si="20">SUM(P11,P16,P25,P34)</f>
        <v>2332000</v>
      </c>
      <c r="Q55" s="132">
        <f t="shared" si="20"/>
        <v>585440</v>
      </c>
      <c r="R55" s="19"/>
    </row>
    <row r="56" spans="1:19" ht="12.75" thickBot="1" x14ac:dyDescent="0.2">
      <c r="C56" s="26"/>
      <c r="D56" s="26"/>
      <c r="E56" s="26"/>
      <c r="F56" s="6"/>
      <c r="G56" s="31"/>
      <c r="H56" s="7"/>
      <c r="I56" s="7"/>
      <c r="J56" s="7"/>
      <c r="K56" s="7"/>
      <c r="L56" s="7"/>
      <c r="M56" s="7"/>
      <c r="N56" s="134"/>
      <c r="O56" s="109"/>
      <c r="P56" s="109"/>
      <c r="Q56" s="110"/>
      <c r="R56" s="20"/>
    </row>
    <row r="57" spans="1:19" ht="13.15" customHeight="1" thickBot="1" x14ac:dyDescent="0.2">
      <c r="B57" s="70" t="s">
        <v>6</v>
      </c>
      <c r="C57" s="71"/>
      <c r="D57" s="71"/>
      <c r="E57" s="72"/>
      <c r="F57" s="8" t="s">
        <v>13</v>
      </c>
      <c r="G57" s="227">
        <v>0.1</v>
      </c>
      <c r="H57" s="25" t="s">
        <v>36</v>
      </c>
      <c r="I57" s="25"/>
      <c r="J57" s="25"/>
      <c r="K57" s="25"/>
      <c r="L57" s="25"/>
      <c r="M57" s="25"/>
      <c r="N57" s="135"/>
      <c r="O57" s="112">
        <f>ROUNDDOWN(O55*G57,0)</f>
        <v>291744</v>
      </c>
      <c r="P57" s="113">
        <f>ROUNDDOWN(O57*8/10,-3)</f>
        <v>233000</v>
      </c>
      <c r="Q57" s="114">
        <f>O57-P57</f>
        <v>58744</v>
      </c>
      <c r="R57" s="19"/>
    </row>
    <row r="58" spans="1:19" ht="12.75" thickBot="1" x14ac:dyDescent="0.2">
      <c r="C58" s="27"/>
      <c r="D58" s="27"/>
      <c r="E58" s="27"/>
      <c r="F58" s="1"/>
      <c r="G58" s="31"/>
      <c r="H58" s="21"/>
      <c r="I58" s="21"/>
      <c r="J58" s="21"/>
      <c r="K58" s="21"/>
      <c r="L58" s="21"/>
      <c r="M58" s="21"/>
      <c r="N58" s="110"/>
      <c r="O58" s="109"/>
      <c r="P58" s="109"/>
      <c r="Q58" s="109"/>
      <c r="R58" s="20"/>
    </row>
    <row r="59" spans="1:19" ht="13.15" customHeight="1" thickBot="1" x14ac:dyDescent="0.2">
      <c r="B59" s="70" t="s">
        <v>4</v>
      </c>
      <c r="C59" s="71"/>
      <c r="D59" s="71"/>
      <c r="E59" s="72"/>
      <c r="F59" s="8" t="s">
        <v>5</v>
      </c>
      <c r="G59" s="23"/>
      <c r="H59" s="24"/>
      <c r="I59" s="24"/>
      <c r="J59" s="24"/>
      <c r="K59" s="24"/>
      <c r="L59" s="24"/>
      <c r="M59" s="24"/>
      <c r="N59" s="135"/>
      <c r="O59" s="112">
        <f>SUM(O55,O57)</f>
        <v>3209184</v>
      </c>
      <c r="P59" s="113">
        <f>SUM(P55,P57)</f>
        <v>2565000</v>
      </c>
      <c r="Q59" s="114">
        <f>SUM(Q55,Q57)</f>
        <v>644184</v>
      </c>
      <c r="R59" s="19"/>
    </row>
    <row r="60" spans="1:19" ht="12.6" customHeight="1" x14ac:dyDescent="0.15">
      <c r="A60" s="13"/>
      <c r="B60" s="68"/>
      <c r="C60" s="115" t="s">
        <v>37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68"/>
      <c r="S60" s="68"/>
    </row>
    <row r="61" spans="1:19" ht="11.45" customHeight="1" x14ac:dyDescent="0.15">
      <c r="B61" s="28"/>
      <c r="C61" s="82" t="s">
        <v>14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28"/>
      <c r="S61" s="28"/>
    </row>
    <row r="62" spans="1:19" ht="15" customHeight="1" x14ac:dyDescent="0.15">
      <c r="B62" s="28"/>
      <c r="C62" s="83" t="s">
        <v>15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28"/>
      <c r="S62" s="28"/>
    </row>
    <row r="63" spans="1:19" x14ac:dyDescent="0.15">
      <c r="B63" s="28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28"/>
      <c r="S63" s="28"/>
    </row>
    <row r="64" spans="1:19" ht="5.45" customHeight="1" x14ac:dyDescent="0.15"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29"/>
      <c r="M64" s="29"/>
      <c r="N64" s="28"/>
      <c r="O64" s="28"/>
      <c r="P64" s="28"/>
      <c r="Q64" s="28"/>
      <c r="R64" s="28"/>
      <c r="S64" s="28"/>
    </row>
    <row r="65" spans="2:19" x14ac:dyDescent="0.15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29"/>
      <c r="M65" s="29"/>
      <c r="N65" s="28"/>
      <c r="O65" s="28"/>
      <c r="P65" s="28"/>
      <c r="Q65" s="28"/>
      <c r="R65" s="28"/>
      <c r="S65" s="28"/>
    </row>
  </sheetData>
  <mergeCells count="17">
    <mergeCell ref="C63:Q63"/>
    <mergeCell ref="B55:E55"/>
    <mergeCell ref="B57:E57"/>
    <mergeCell ref="B59:E59"/>
    <mergeCell ref="C60:Q60"/>
    <mergeCell ref="C61:Q61"/>
    <mergeCell ref="C62:Q62"/>
    <mergeCell ref="C3:Q3"/>
    <mergeCell ref="C7:Q7"/>
    <mergeCell ref="C8:E8"/>
    <mergeCell ref="F8:N8"/>
    <mergeCell ref="O8:O10"/>
    <mergeCell ref="P8:P10"/>
    <mergeCell ref="Q8:Q10"/>
    <mergeCell ref="F9:F10"/>
    <mergeCell ref="I9:I10"/>
    <mergeCell ref="K9:K10"/>
  </mergeCells>
  <phoneticPr fontId="3"/>
  <dataValidations count="1">
    <dataValidation type="decimal" allowBlank="1" showInputMessage="1" showErrorMessage="1" sqref="G57">
      <formula1>0</formula1>
      <formula2>0.1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2" fitToHeight="0" orientation="landscape" horizontalDpi="300" verticalDpi="300" r:id="rId1"/>
  <headerFooter differentOddEven="1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2"/>
  <sheetViews>
    <sheetView zoomScale="110" zoomScaleNormal="110" workbookViewId="0">
      <selection activeCell="E3" sqref="E3"/>
    </sheetView>
  </sheetViews>
  <sheetFormatPr defaultRowHeight="13.5" x14ac:dyDescent="0.15"/>
  <cols>
    <col min="1" max="1" width="2.625" style="137" customWidth="1"/>
    <col min="2" max="24" width="3.625" style="137" customWidth="1"/>
    <col min="25" max="25" width="9" style="137"/>
    <col min="26" max="26" width="7.25" style="137" customWidth="1"/>
    <col min="27" max="16384" width="9" style="137"/>
  </cols>
  <sheetData>
    <row r="2" spans="1:24" x14ac:dyDescent="0.15">
      <c r="B2" s="138" t="s">
        <v>10</v>
      </c>
      <c r="C2" s="138"/>
      <c r="D2" s="138"/>
      <c r="E2" s="139" t="str">
        <f>'別紙２ の記入要領'!E5</f>
        <v xml:space="preserve">株式会社●●●      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V2" s="140" t="s">
        <v>56</v>
      </c>
      <c r="W2" s="140"/>
      <c r="X2" s="140"/>
    </row>
    <row r="3" spans="1:24" x14ac:dyDescent="0.15">
      <c r="V3" s="141"/>
      <c r="W3" s="141"/>
      <c r="X3" s="141"/>
    </row>
    <row r="4" spans="1:24" ht="17.25" x14ac:dyDescent="0.15">
      <c r="A4" s="185" t="s">
        <v>57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6" spans="1:24" x14ac:dyDescent="0.15">
      <c r="A6" s="143" t="s">
        <v>58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24" ht="26.1" customHeight="1" x14ac:dyDescent="0.15">
      <c r="A7" s="145" t="s">
        <v>41</v>
      </c>
      <c r="B7" s="145"/>
      <c r="C7" s="145"/>
      <c r="D7" s="145"/>
      <c r="E7" s="145" t="s">
        <v>59</v>
      </c>
      <c r="F7" s="145"/>
      <c r="G7" s="145"/>
      <c r="H7" s="145"/>
      <c r="I7" s="145"/>
      <c r="J7" s="145"/>
      <c r="K7" s="145"/>
      <c r="L7" s="145"/>
      <c r="M7" s="145"/>
      <c r="N7" s="145"/>
      <c r="O7" s="145" t="s">
        <v>60</v>
      </c>
      <c r="P7" s="145"/>
      <c r="Q7" s="145"/>
      <c r="R7" s="145"/>
      <c r="S7" s="145"/>
      <c r="T7" s="145"/>
      <c r="U7" s="145"/>
      <c r="V7" s="145"/>
      <c r="W7" s="145"/>
      <c r="X7" s="145"/>
    </row>
    <row r="8" spans="1:24" ht="26.1" customHeight="1" x14ac:dyDescent="0.15">
      <c r="A8" s="146" t="s">
        <v>44</v>
      </c>
      <c r="B8" s="146"/>
      <c r="C8" s="146"/>
      <c r="D8" s="146"/>
      <c r="E8" s="147">
        <f>'別紙２ の記入要領'!P59</f>
        <v>2565000</v>
      </c>
      <c r="F8" s="147"/>
      <c r="G8" s="147"/>
      <c r="H8" s="147"/>
      <c r="I8" s="147"/>
      <c r="J8" s="147"/>
      <c r="K8" s="147"/>
      <c r="L8" s="147"/>
      <c r="M8" s="147"/>
      <c r="N8" s="147"/>
      <c r="O8" s="148"/>
      <c r="P8" s="148"/>
      <c r="Q8" s="148"/>
      <c r="R8" s="148"/>
      <c r="S8" s="148"/>
      <c r="T8" s="148"/>
      <c r="U8" s="148"/>
      <c r="V8" s="148"/>
      <c r="W8" s="148"/>
      <c r="X8" s="148"/>
    </row>
    <row r="9" spans="1:24" ht="26.1" customHeight="1" x14ac:dyDescent="0.15">
      <c r="A9" s="149" t="s">
        <v>45</v>
      </c>
      <c r="B9" s="150"/>
      <c r="C9" s="150"/>
      <c r="D9" s="151"/>
      <c r="E9" s="152">
        <f>SUM(E10:N12)</f>
        <v>644184</v>
      </c>
      <c r="F9" s="153"/>
      <c r="G9" s="153"/>
      <c r="H9" s="153"/>
      <c r="I9" s="153"/>
      <c r="J9" s="153"/>
      <c r="K9" s="153"/>
      <c r="L9" s="153"/>
      <c r="M9" s="153"/>
      <c r="N9" s="154"/>
      <c r="O9" s="155" t="str">
        <f>IF('別紙２ の記入要領'!Q59=E9,"","入力エラー")</f>
        <v/>
      </c>
      <c r="P9" s="156"/>
      <c r="Q9" s="156"/>
      <c r="R9" s="156"/>
      <c r="S9" s="156"/>
      <c r="T9" s="156"/>
      <c r="U9" s="156"/>
      <c r="V9" s="156"/>
      <c r="W9" s="156"/>
      <c r="X9" s="157"/>
    </row>
    <row r="10" spans="1:24" ht="26.1" customHeight="1" x14ac:dyDescent="0.15">
      <c r="A10" s="158"/>
      <c r="B10" s="159" t="s">
        <v>46</v>
      </c>
      <c r="C10" s="150"/>
      <c r="D10" s="151"/>
      <c r="E10" s="186">
        <v>644184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61"/>
      <c r="P10" s="161"/>
      <c r="Q10" s="161"/>
      <c r="R10" s="161"/>
      <c r="S10" s="161"/>
      <c r="T10" s="161"/>
      <c r="U10" s="161"/>
      <c r="V10" s="161"/>
      <c r="W10" s="161"/>
      <c r="X10" s="161"/>
    </row>
    <row r="11" spans="1:24" ht="26.1" customHeight="1" x14ac:dyDescent="0.15">
      <c r="A11" s="162"/>
      <c r="B11" s="159" t="s">
        <v>47</v>
      </c>
      <c r="C11" s="150"/>
      <c r="D11" s="151"/>
      <c r="E11" s="186">
        <v>0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7"/>
      <c r="P11" s="187"/>
      <c r="Q11" s="187"/>
      <c r="R11" s="187"/>
      <c r="S11" s="187"/>
      <c r="T11" s="187"/>
      <c r="U11" s="187"/>
      <c r="V11" s="187"/>
      <c r="W11" s="187"/>
      <c r="X11" s="187"/>
    </row>
    <row r="12" spans="1:24" ht="26.1" customHeight="1" x14ac:dyDescent="0.15">
      <c r="A12" s="164"/>
      <c r="B12" s="159" t="s">
        <v>48</v>
      </c>
      <c r="C12" s="150"/>
      <c r="D12" s="151"/>
      <c r="E12" s="186">
        <v>0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63"/>
      <c r="P12" s="163"/>
      <c r="Q12" s="163"/>
      <c r="R12" s="163"/>
      <c r="S12" s="163"/>
      <c r="T12" s="163"/>
      <c r="U12" s="163"/>
      <c r="V12" s="163"/>
      <c r="W12" s="163"/>
      <c r="X12" s="163"/>
    </row>
    <row r="13" spans="1:24" ht="39.75" customHeight="1" x14ac:dyDescent="0.15">
      <c r="A13" s="146" t="s">
        <v>62</v>
      </c>
      <c r="B13" s="146"/>
      <c r="C13" s="146"/>
      <c r="D13" s="146"/>
      <c r="E13" s="147">
        <f>SUM(E8,E9)</f>
        <v>3209184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65" t="str">
        <f>IF('別紙２ の記入要領'!O59=E13,"","入力エラー")</f>
        <v/>
      </c>
      <c r="P13" s="165"/>
      <c r="Q13" s="165"/>
      <c r="R13" s="165"/>
      <c r="S13" s="165"/>
      <c r="T13" s="165"/>
      <c r="U13" s="165"/>
      <c r="V13" s="165"/>
      <c r="W13" s="165"/>
      <c r="X13" s="165"/>
    </row>
    <row r="15" spans="1:24" x14ac:dyDescent="0.15">
      <c r="A15" s="166" t="s">
        <v>50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8"/>
    </row>
    <row r="16" spans="1:24" ht="24.95" customHeight="1" x14ac:dyDescent="0.15">
      <c r="A16" s="145" t="s">
        <v>41</v>
      </c>
      <c r="B16" s="145"/>
      <c r="C16" s="145"/>
      <c r="D16" s="145"/>
      <c r="E16" s="145" t="s">
        <v>51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 t="s">
        <v>60</v>
      </c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4" ht="24.95" customHeight="1" x14ac:dyDescent="0.15">
      <c r="A17" s="145" t="s">
        <v>46</v>
      </c>
      <c r="B17" s="145"/>
      <c r="C17" s="145"/>
      <c r="D17" s="145"/>
      <c r="E17" s="186">
        <v>65000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69"/>
      <c r="P17" s="169"/>
      <c r="Q17" s="169"/>
      <c r="R17" s="169"/>
      <c r="S17" s="169"/>
      <c r="T17" s="169"/>
      <c r="U17" s="169"/>
      <c r="V17" s="169"/>
      <c r="W17" s="169"/>
      <c r="X17" s="169"/>
    </row>
    <row r="18" spans="1:24" ht="24.95" customHeight="1" x14ac:dyDescent="0.15">
      <c r="A18" s="145" t="s">
        <v>47</v>
      </c>
      <c r="B18" s="145"/>
      <c r="C18" s="145"/>
      <c r="D18" s="145"/>
      <c r="E18" s="186">
        <v>2000000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8" t="s">
        <v>61</v>
      </c>
      <c r="P18" s="188"/>
      <c r="Q18" s="188"/>
      <c r="R18" s="188"/>
      <c r="S18" s="188"/>
      <c r="T18" s="188"/>
      <c r="U18" s="188"/>
      <c r="V18" s="188"/>
      <c r="W18" s="188"/>
      <c r="X18" s="188"/>
    </row>
    <row r="19" spans="1:24" ht="24.95" customHeight="1" x14ac:dyDescent="0.15">
      <c r="A19" s="145" t="s">
        <v>48</v>
      </c>
      <c r="B19" s="145"/>
      <c r="C19" s="145"/>
      <c r="D19" s="145"/>
      <c r="E19" s="186">
        <v>500000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9" t="s">
        <v>63</v>
      </c>
      <c r="P19" s="189"/>
      <c r="Q19" s="189"/>
      <c r="R19" s="189"/>
      <c r="S19" s="189"/>
      <c r="T19" s="189"/>
      <c r="U19" s="189"/>
      <c r="V19" s="189"/>
      <c r="W19" s="189"/>
      <c r="X19" s="189"/>
    </row>
    <row r="20" spans="1:24" ht="39" customHeight="1" x14ac:dyDescent="0.15">
      <c r="A20" s="145" t="s">
        <v>52</v>
      </c>
      <c r="B20" s="145"/>
      <c r="C20" s="145"/>
      <c r="D20" s="145"/>
      <c r="E20" s="172">
        <f>SUM(E17:N19)</f>
        <v>2565000</v>
      </c>
      <c r="F20" s="172"/>
      <c r="G20" s="172"/>
      <c r="H20" s="172"/>
      <c r="I20" s="172"/>
      <c r="J20" s="172"/>
      <c r="K20" s="172"/>
      <c r="L20" s="172"/>
      <c r="M20" s="172"/>
      <c r="N20" s="172"/>
      <c r="O20" s="173" t="str">
        <f>IF(E8=E20,"","入力エラー")</f>
        <v/>
      </c>
      <c r="P20" s="173"/>
      <c r="Q20" s="173"/>
      <c r="R20" s="173"/>
      <c r="S20" s="173"/>
      <c r="T20" s="173"/>
      <c r="U20" s="173"/>
      <c r="V20" s="173"/>
      <c r="W20" s="173"/>
      <c r="X20" s="173"/>
    </row>
    <row r="22" spans="1:24" ht="30.75" customHeight="1" x14ac:dyDescent="0.15">
      <c r="B22" s="174" t="s">
        <v>64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</row>
    <row r="24" spans="1:24" x14ac:dyDescent="0.15">
      <c r="A24" s="175" t="s">
        <v>54</v>
      </c>
    </row>
    <row r="25" spans="1:24" x14ac:dyDescent="0.15">
      <c r="A25" s="175"/>
      <c r="B25" s="137" t="s">
        <v>55</v>
      </c>
    </row>
    <row r="26" spans="1:24" x14ac:dyDescent="0.15">
      <c r="A26" s="190" t="s">
        <v>100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8"/>
    </row>
    <row r="27" spans="1:24" x14ac:dyDescent="0.15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1"/>
    </row>
    <row r="28" spans="1:24" x14ac:dyDescent="0.15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</row>
    <row r="29" spans="1:24" x14ac:dyDescent="0.15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1"/>
    </row>
    <row r="30" spans="1:24" x14ac:dyDescent="0.1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1"/>
    </row>
    <row r="31" spans="1:24" x14ac:dyDescent="0.15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1"/>
    </row>
    <row r="32" spans="1:24" x14ac:dyDescent="0.15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4"/>
    </row>
  </sheetData>
  <mergeCells count="43">
    <mergeCell ref="B22:X22"/>
    <mergeCell ref="A26:X32"/>
    <mergeCell ref="A19:D19"/>
    <mergeCell ref="E19:N19"/>
    <mergeCell ref="O19:X19"/>
    <mergeCell ref="A20:D20"/>
    <mergeCell ref="E20:N20"/>
    <mergeCell ref="O20:X20"/>
    <mergeCell ref="A17:D17"/>
    <mergeCell ref="E17:N17"/>
    <mergeCell ref="O17:X17"/>
    <mergeCell ref="A18:D18"/>
    <mergeCell ref="E18:N18"/>
    <mergeCell ref="O18:X18"/>
    <mergeCell ref="A13:D13"/>
    <mergeCell ref="E13:N13"/>
    <mergeCell ref="O13:X13"/>
    <mergeCell ref="A16:D16"/>
    <mergeCell ref="E16:N16"/>
    <mergeCell ref="O16:X16"/>
    <mergeCell ref="A10:A12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8:D8"/>
    <mergeCell ref="E8:N8"/>
    <mergeCell ref="O8:X8"/>
    <mergeCell ref="A9:D9"/>
    <mergeCell ref="E9:N9"/>
    <mergeCell ref="O9:X9"/>
    <mergeCell ref="B2:D2"/>
    <mergeCell ref="E2:R2"/>
    <mergeCell ref="V2:X2"/>
    <mergeCell ref="A4:X4"/>
    <mergeCell ref="A7:D7"/>
    <mergeCell ref="E7:N7"/>
    <mergeCell ref="O7:X7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 の記入要領</vt:lpstr>
      <vt:lpstr>別紙３の記入要領</vt:lpstr>
      <vt:lpstr>別紙２!Print_Area</vt:lpstr>
      <vt:lpstr>'別紙２ の記入要領'!Print_Area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2020-02-05T04:50:26Z</dcterms:created>
  <dcterms:modified xsi:type="dcterms:W3CDTF">2020-05-25T05:57:24Z</dcterms:modified>
</cp:coreProperties>
</file>