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tsumi.kawamitsu\Desktop\220906 当日実施版\220906 当日実施版\甲社\"/>
    </mc:Choice>
  </mc:AlternateContent>
  <bookViews>
    <workbookView xWindow="-120" yWindow="-120" windowWidth="38640" windowHeight="21240"/>
  </bookViews>
  <sheets>
    <sheet name="アナウンス" sheetId="15" r:id="rId1"/>
    <sheet name="概要" sheetId="8" r:id="rId2"/>
    <sheet name="BS" sheetId="1" r:id="rId3"/>
    <sheet name="全部原価PL" sheetId="3" r:id="rId4"/>
    <sheet name="変動損益計算" sheetId="4" r:id="rId5"/>
    <sheet name="実態調査" sheetId="2" r:id="rId6"/>
    <sheet name="既存借入内訳" sheetId="7" r:id="rId7"/>
    <sheet name="検討例" sheetId="9" r:id="rId8"/>
    <sheet name="実態BS (ブランク)" sheetId="13" r:id="rId9"/>
    <sheet name="融資組替え提案" sheetId="11" r:id="rId10"/>
    <sheet name="検討メモ" sheetId="14" r:id="rId11"/>
  </sheets>
  <definedNames>
    <definedName name="_xlnm.Print_Area" localSheetId="2">BS!$A$1:$H$20</definedName>
    <definedName name="_xlnm.Print_Area" localSheetId="10">検討メモ!$A$1:$C$22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3" l="1"/>
  <c r="H19" i="13" s="1"/>
  <c r="H16" i="13"/>
  <c r="C15" i="13"/>
  <c r="C10" i="13"/>
  <c r="H9" i="13"/>
  <c r="C9" i="13"/>
  <c r="H3" i="13"/>
  <c r="H12" i="13" s="1"/>
  <c r="C3" i="13"/>
  <c r="F14" i="11"/>
  <c r="E14" i="11"/>
  <c r="E15" i="11" s="1"/>
  <c r="D14" i="11"/>
  <c r="D6" i="11"/>
  <c r="H17" i="13" l="1"/>
  <c r="D15" i="11"/>
  <c r="F13" i="7"/>
  <c r="E13" i="7"/>
  <c r="E14" i="7" s="1"/>
  <c r="D13" i="7"/>
  <c r="D5" i="7"/>
  <c r="D14" i="7" s="1"/>
  <c r="H15" i="13" l="1"/>
  <c r="H18" i="13" s="1"/>
  <c r="D5" i="4" l="1"/>
  <c r="D7" i="4"/>
  <c r="D8" i="4"/>
  <c r="D9" i="4"/>
  <c r="D10" i="4"/>
  <c r="D13" i="4"/>
  <c r="D14" i="4"/>
  <c r="D4" i="4"/>
  <c r="C11" i="4"/>
  <c r="B11" i="4"/>
  <c r="C6" i="4"/>
  <c r="C12" i="4" s="1"/>
  <c r="C15" i="4" s="1"/>
  <c r="B6" i="4"/>
  <c r="B12" i="4" s="1"/>
  <c r="B15" i="4" s="1"/>
  <c r="D15" i="4" s="1"/>
  <c r="C12" i="3"/>
  <c r="B12" i="3"/>
  <c r="C7" i="3"/>
  <c r="C13" i="3" s="1"/>
  <c r="C16" i="3" s="1"/>
  <c r="C18" i="3" s="1"/>
  <c r="B7" i="3"/>
  <c r="B13" i="3" s="1"/>
  <c r="B16" i="3" s="1"/>
  <c r="B18" i="3" s="1"/>
  <c r="G10" i="1"/>
  <c r="G4" i="1"/>
  <c r="C16" i="1"/>
  <c r="C11" i="1"/>
  <c r="C4" i="1"/>
  <c r="D4" i="1"/>
  <c r="D11" i="1"/>
  <c r="D16" i="1"/>
  <c r="D12" i="4" l="1"/>
  <c r="D6" i="4"/>
  <c r="D11" i="4"/>
  <c r="G13" i="1"/>
  <c r="D10" i="1"/>
  <c r="D20" i="1" s="1"/>
  <c r="C10" i="1"/>
  <c r="C20" i="1" s="1"/>
  <c r="H10" i="1"/>
  <c r="H4" i="1"/>
  <c r="G20" i="1" l="1"/>
  <c r="G18" i="1"/>
  <c r="G16" i="1" s="1"/>
  <c r="G19" i="1" s="1"/>
  <c r="H20" i="1"/>
  <c r="H13" i="1"/>
  <c r="H18" i="1" l="1"/>
  <c r="H16" i="1" s="1"/>
  <c r="H19" i="1" s="1"/>
</calcChain>
</file>

<file path=xl/sharedStrings.xml><?xml version="1.0" encoding="utf-8"?>
<sst xmlns="http://schemas.openxmlformats.org/spreadsheetml/2006/main" count="299" uniqueCount="168">
  <si>
    <t>流動資産</t>
    <rPh sb="0" eb="2">
      <t>リュウドウ</t>
    </rPh>
    <rPh sb="2" eb="4">
      <t>シサン</t>
    </rPh>
    <phoneticPr fontId="3"/>
  </si>
  <si>
    <t>流動負債</t>
    <rPh sb="0" eb="2">
      <t>リュウドウ</t>
    </rPh>
    <rPh sb="2" eb="4">
      <t>フサイ</t>
    </rPh>
    <phoneticPr fontId="3"/>
  </si>
  <si>
    <t>現預金</t>
    <rPh sb="0" eb="3">
      <t>ゲンヨキン</t>
    </rPh>
    <phoneticPr fontId="3"/>
  </si>
  <si>
    <t>買掛金</t>
    <rPh sb="0" eb="3">
      <t>カイカケキン</t>
    </rPh>
    <phoneticPr fontId="3"/>
  </si>
  <si>
    <t>売掛金</t>
    <rPh sb="0" eb="2">
      <t>ウリカケ</t>
    </rPh>
    <rPh sb="2" eb="3">
      <t>キン</t>
    </rPh>
    <phoneticPr fontId="3"/>
  </si>
  <si>
    <t>未払金</t>
    <rPh sb="0" eb="2">
      <t>ミハライ</t>
    </rPh>
    <rPh sb="2" eb="3">
      <t>キン</t>
    </rPh>
    <phoneticPr fontId="3"/>
  </si>
  <si>
    <t>棚卸資産</t>
    <rPh sb="0" eb="4">
      <t>タナオロシシサン</t>
    </rPh>
    <phoneticPr fontId="3"/>
  </si>
  <si>
    <t>短期借入金</t>
    <rPh sb="0" eb="5">
      <t>タンキカリイレキン</t>
    </rPh>
    <phoneticPr fontId="3"/>
  </si>
  <si>
    <t>貯蔵品</t>
    <rPh sb="0" eb="3">
      <t>チョゾウヒン</t>
    </rPh>
    <phoneticPr fontId="3"/>
  </si>
  <si>
    <t>その他流動負債</t>
    <rPh sb="2" eb="3">
      <t>タ</t>
    </rPh>
    <rPh sb="3" eb="5">
      <t>リュウドウ</t>
    </rPh>
    <rPh sb="5" eb="7">
      <t>フサイ</t>
    </rPh>
    <phoneticPr fontId="3"/>
  </si>
  <si>
    <t>その他流動資産</t>
    <rPh sb="2" eb="3">
      <t>タ</t>
    </rPh>
    <rPh sb="3" eb="5">
      <t>リュウドウ</t>
    </rPh>
    <rPh sb="5" eb="7">
      <t>シサン</t>
    </rPh>
    <phoneticPr fontId="3"/>
  </si>
  <si>
    <t>固定資産</t>
    <rPh sb="0" eb="4">
      <t>コテイシサン</t>
    </rPh>
    <phoneticPr fontId="3"/>
  </si>
  <si>
    <t>固定負債</t>
    <rPh sb="0" eb="2">
      <t>コテイ</t>
    </rPh>
    <rPh sb="2" eb="4">
      <t>フサイ</t>
    </rPh>
    <phoneticPr fontId="3"/>
  </si>
  <si>
    <t>　有形</t>
    <rPh sb="1" eb="3">
      <t>ユウケイ</t>
    </rPh>
    <phoneticPr fontId="3"/>
  </si>
  <si>
    <t>長期借入金</t>
    <rPh sb="0" eb="2">
      <t>チョウキ</t>
    </rPh>
    <rPh sb="2" eb="4">
      <t>カリイレ</t>
    </rPh>
    <rPh sb="4" eb="5">
      <t>キン</t>
    </rPh>
    <phoneticPr fontId="3"/>
  </si>
  <si>
    <t>建物</t>
    <rPh sb="0" eb="2">
      <t>タテモノ</t>
    </rPh>
    <phoneticPr fontId="3"/>
  </si>
  <si>
    <t>機械装置</t>
    <rPh sb="0" eb="2">
      <t>キカイ</t>
    </rPh>
    <rPh sb="2" eb="4">
      <t>ソウチ</t>
    </rPh>
    <phoneticPr fontId="3"/>
  </si>
  <si>
    <t>その他固定</t>
    <rPh sb="2" eb="3">
      <t>タ</t>
    </rPh>
    <rPh sb="3" eb="5">
      <t>コテイ</t>
    </rPh>
    <phoneticPr fontId="3"/>
  </si>
  <si>
    <t>土地</t>
    <rPh sb="0" eb="2">
      <t>トチ</t>
    </rPh>
    <phoneticPr fontId="3"/>
  </si>
  <si>
    <t>　投資等</t>
    <rPh sb="1" eb="3">
      <t>トウシ</t>
    </rPh>
    <rPh sb="3" eb="4">
      <t>トウ</t>
    </rPh>
    <phoneticPr fontId="3"/>
  </si>
  <si>
    <t>株主資本</t>
    <rPh sb="0" eb="2">
      <t>カブヌシ</t>
    </rPh>
    <rPh sb="2" eb="4">
      <t>シホン</t>
    </rPh>
    <phoneticPr fontId="3"/>
  </si>
  <si>
    <t>投資有価証券</t>
    <rPh sb="0" eb="6">
      <t>トウシユウカショウケン</t>
    </rPh>
    <phoneticPr fontId="3"/>
  </si>
  <si>
    <t>資本金</t>
    <rPh sb="0" eb="3">
      <t>シホンキン</t>
    </rPh>
    <phoneticPr fontId="3"/>
  </si>
  <si>
    <t>長期貸付金</t>
    <rPh sb="0" eb="2">
      <t>チョウキ</t>
    </rPh>
    <rPh sb="2" eb="4">
      <t>カシツケ</t>
    </rPh>
    <rPh sb="4" eb="5">
      <t>キン</t>
    </rPh>
    <phoneticPr fontId="3"/>
  </si>
  <si>
    <t>利益剰余金</t>
    <rPh sb="0" eb="5">
      <t>リエキジョウヨキン</t>
    </rPh>
    <phoneticPr fontId="3"/>
  </si>
  <si>
    <t>純資産合計</t>
    <rPh sb="0" eb="3">
      <t>ジュンシサン</t>
    </rPh>
    <rPh sb="3" eb="5">
      <t>ゴウケイ</t>
    </rPh>
    <phoneticPr fontId="3"/>
  </si>
  <si>
    <t>総資産</t>
    <rPh sb="0" eb="3">
      <t>ソウシサン</t>
    </rPh>
    <phoneticPr fontId="3"/>
  </si>
  <si>
    <t>負債・純資産合計</t>
    <rPh sb="0" eb="2">
      <t>フサイ</t>
    </rPh>
    <rPh sb="3" eb="6">
      <t>ジュンシサン</t>
    </rPh>
    <rPh sb="6" eb="8">
      <t>ゴウケイ</t>
    </rPh>
    <phoneticPr fontId="3"/>
  </si>
  <si>
    <t>負債の部合計</t>
    <rPh sb="0" eb="2">
      <t>フサイ</t>
    </rPh>
    <rPh sb="3" eb="4">
      <t>ブ</t>
    </rPh>
    <rPh sb="4" eb="6">
      <t>ゴウケイ</t>
    </rPh>
    <phoneticPr fontId="3"/>
  </si>
  <si>
    <t>棚卸の正常額（恒常在庫額）</t>
    <rPh sb="0" eb="2">
      <t>タナオロシ</t>
    </rPh>
    <rPh sb="3" eb="5">
      <t>セイジョウ</t>
    </rPh>
    <rPh sb="5" eb="6">
      <t>ガク</t>
    </rPh>
    <rPh sb="7" eb="9">
      <t>コウジョウ</t>
    </rPh>
    <rPh sb="9" eb="11">
      <t>ザイコ</t>
    </rPh>
    <rPh sb="11" eb="12">
      <t>ガク</t>
    </rPh>
    <phoneticPr fontId="3"/>
  </si>
  <si>
    <t>売掛金不健全額</t>
    <rPh sb="0" eb="2">
      <t>ウリカケ</t>
    </rPh>
    <rPh sb="2" eb="3">
      <t>キン</t>
    </rPh>
    <rPh sb="3" eb="6">
      <t>フケンゼン</t>
    </rPh>
    <rPh sb="6" eb="7">
      <t>ガク</t>
    </rPh>
    <phoneticPr fontId="3"/>
  </si>
  <si>
    <t>貯蔵品正常額</t>
    <rPh sb="0" eb="3">
      <t>チョゾウヒン</t>
    </rPh>
    <rPh sb="3" eb="5">
      <t>セイジョウ</t>
    </rPh>
    <rPh sb="5" eb="6">
      <t>ガク</t>
    </rPh>
    <phoneticPr fontId="3"/>
  </si>
  <si>
    <t>遊休不動産の額</t>
    <rPh sb="0" eb="2">
      <t>ユウキュウ</t>
    </rPh>
    <rPh sb="2" eb="5">
      <t>フドウサン</t>
    </rPh>
    <rPh sb="6" eb="7">
      <t>ガク</t>
    </rPh>
    <phoneticPr fontId="3"/>
  </si>
  <si>
    <t>投資有価証券の時価</t>
    <rPh sb="0" eb="6">
      <t>トウシユウカショウケン</t>
    </rPh>
    <rPh sb="7" eb="9">
      <t>ジカ</t>
    </rPh>
    <phoneticPr fontId="3"/>
  </si>
  <si>
    <t>長期貸付金の状況</t>
    <rPh sb="0" eb="2">
      <t>チョウキ</t>
    </rPh>
    <rPh sb="2" eb="4">
      <t>カシツケ</t>
    </rPh>
    <rPh sb="4" eb="5">
      <t>キン</t>
    </rPh>
    <rPh sb="6" eb="8">
      <t>ジョウキョウ</t>
    </rPh>
    <phoneticPr fontId="3"/>
  </si>
  <si>
    <t>現金が多額</t>
    <rPh sb="0" eb="2">
      <t>ゲンキン</t>
    </rPh>
    <rPh sb="3" eb="5">
      <t>タガク</t>
    </rPh>
    <phoneticPr fontId="3"/>
  </si>
  <si>
    <t>52期</t>
    <rPh sb="2" eb="3">
      <t>キ</t>
    </rPh>
    <phoneticPr fontId="3"/>
  </si>
  <si>
    <t>53期</t>
    <rPh sb="2" eb="3">
      <t>キ</t>
    </rPh>
    <phoneticPr fontId="3"/>
  </si>
  <si>
    <t>売上高</t>
    <rPh sb="0" eb="2">
      <t>ウリアゲ</t>
    </rPh>
    <rPh sb="2" eb="3">
      <t>ダカ</t>
    </rPh>
    <phoneticPr fontId="3"/>
  </si>
  <si>
    <t>売上原価</t>
    <rPh sb="0" eb="2">
      <t>ウリアゲ</t>
    </rPh>
    <rPh sb="2" eb="4">
      <t>ゲンカ</t>
    </rPh>
    <phoneticPr fontId="3"/>
  </si>
  <si>
    <t>売上総利益</t>
    <rPh sb="0" eb="5">
      <t>ウリアゲソウリエキ</t>
    </rPh>
    <phoneticPr fontId="3"/>
  </si>
  <si>
    <t>販管費</t>
    <rPh sb="0" eb="3">
      <t>ハンカンヒ</t>
    </rPh>
    <phoneticPr fontId="3"/>
  </si>
  <si>
    <t>　減価償却費</t>
    <rPh sb="1" eb="6">
      <t>ゲンカショウキャクヒ</t>
    </rPh>
    <phoneticPr fontId="3"/>
  </si>
  <si>
    <t>　その他経費</t>
    <rPh sb="3" eb="4">
      <t>タ</t>
    </rPh>
    <rPh sb="4" eb="6">
      <t>ケイヒ</t>
    </rPh>
    <phoneticPr fontId="3"/>
  </si>
  <si>
    <t>営業外収益</t>
    <rPh sb="0" eb="3">
      <t>エイギョウガイ</t>
    </rPh>
    <rPh sb="3" eb="5">
      <t>シュウエキ</t>
    </rPh>
    <phoneticPr fontId="3"/>
  </si>
  <si>
    <t>営業外費用</t>
    <rPh sb="0" eb="3">
      <t>エイギョウガイ</t>
    </rPh>
    <rPh sb="3" eb="5">
      <t>ヒヨウ</t>
    </rPh>
    <phoneticPr fontId="3"/>
  </si>
  <si>
    <t>経常利益</t>
    <rPh sb="0" eb="2">
      <t>ケイジョウ</t>
    </rPh>
    <rPh sb="2" eb="4">
      <t>リエキ</t>
    </rPh>
    <phoneticPr fontId="3"/>
  </si>
  <si>
    <t>営業利益</t>
    <rPh sb="0" eb="2">
      <t>エイギョウ</t>
    </rPh>
    <rPh sb="2" eb="4">
      <t>リエキ</t>
    </rPh>
    <phoneticPr fontId="3"/>
  </si>
  <si>
    <t>項目</t>
    <rPh sb="0" eb="2">
      <t>コウモク</t>
    </rPh>
    <phoneticPr fontId="3"/>
  </si>
  <si>
    <t>検討事項</t>
    <rPh sb="0" eb="2">
      <t>ケントウ</t>
    </rPh>
    <rPh sb="2" eb="4">
      <t>ジコウ</t>
    </rPh>
    <phoneticPr fontId="3"/>
  </si>
  <si>
    <t>役員報酬</t>
    <rPh sb="0" eb="2">
      <t>ヤクイン</t>
    </rPh>
    <rPh sb="2" eb="4">
      <t>ホウシュウ</t>
    </rPh>
    <phoneticPr fontId="3"/>
  </si>
  <si>
    <t>　役員報酬</t>
    <rPh sb="1" eb="3">
      <t>ヤクイン</t>
    </rPh>
    <rPh sb="3" eb="5">
      <t>ホウシュウ</t>
    </rPh>
    <phoneticPr fontId="3"/>
  </si>
  <si>
    <t>　人件費（役員以外）</t>
    <rPh sb="1" eb="4">
      <t>ジンケンヒ</t>
    </rPh>
    <rPh sb="5" eb="7">
      <t>ヤクイン</t>
    </rPh>
    <rPh sb="7" eb="9">
      <t>イガイ</t>
    </rPh>
    <phoneticPr fontId="3"/>
  </si>
  <si>
    <t>メモ</t>
    <phoneticPr fontId="3"/>
  </si>
  <si>
    <t>コロナ禍による売上減少</t>
    <rPh sb="3" eb="4">
      <t>カ</t>
    </rPh>
    <rPh sb="7" eb="9">
      <t>ウリアゲ</t>
    </rPh>
    <rPh sb="9" eb="11">
      <t>ゲンショウ</t>
    </rPh>
    <phoneticPr fontId="3"/>
  </si>
  <si>
    <t>役員報酬減額</t>
    <rPh sb="0" eb="2">
      <t>ヤクイン</t>
    </rPh>
    <rPh sb="2" eb="4">
      <t>ホウシュウ</t>
    </rPh>
    <rPh sb="4" eb="6">
      <t>ゲンガク</t>
    </rPh>
    <phoneticPr fontId="3"/>
  </si>
  <si>
    <t>東京営業所撤退による減少</t>
    <rPh sb="0" eb="2">
      <t>トウキョウ</t>
    </rPh>
    <rPh sb="2" eb="5">
      <t>エイギョウショ</t>
    </rPh>
    <rPh sb="5" eb="7">
      <t>テッタイ</t>
    </rPh>
    <rPh sb="10" eb="12">
      <t>ゲンショウ</t>
    </rPh>
    <phoneticPr fontId="3"/>
  </si>
  <si>
    <t>特別損失</t>
    <rPh sb="0" eb="2">
      <t>トクベツ</t>
    </rPh>
    <rPh sb="2" eb="4">
      <t>ソンシツ</t>
    </rPh>
    <phoneticPr fontId="3"/>
  </si>
  <si>
    <t>税引前当期純利益</t>
    <rPh sb="0" eb="8">
      <t>ゼイビキマエトウキジュンリエキ</t>
    </rPh>
    <phoneticPr fontId="3"/>
  </si>
  <si>
    <t>52期東京営業所撤退費用</t>
    <rPh sb="2" eb="3">
      <t>キ</t>
    </rPh>
    <rPh sb="3" eb="5">
      <t>トウキョウ</t>
    </rPh>
    <rPh sb="5" eb="8">
      <t>エイギョウショ</t>
    </rPh>
    <rPh sb="8" eb="10">
      <t>テッタイ</t>
    </rPh>
    <rPh sb="10" eb="12">
      <t>ヒヨウ</t>
    </rPh>
    <phoneticPr fontId="3"/>
  </si>
  <si>
    <t>勘定科目内訳明細書では、その他の金額が毎年増加していることもあり、補助科目残高の推移表を徴求し内容確認を実施した。金融機関が認識している過去の不健全資産８Mに加え新たに４M 発生してることを確認した。</t>
    <rPh sb="0" eb="2">
      <t>カンジョウ</t>
    </rPh>
    <rPh sb="2" eb="4">
      <t>カモク</t>
    </rPh>
    <rPh sb="4" eb="9">
      <t>ウチワケメイサイショ</t>
    </rPh>
    <rPh sb="14" eb="15">
      <t>タ</t>
    </rPh>
    <rPh sb="16" eb="18">
      <t>キンガク</t>
    </rPh>
    <rPh sb="19" eb="21">
      <t>マイトシ</t>
    </rPh>
    <rPh sb="21" eb="23">
      <t>ゾウカ</t>
    </rPh>
    <rPh sb="33" eb="35">
      <t>ホジョ</t>
    </rPh>
    <rPh sb="35" eb="37">
      <t>カモク</t>
    </rPh>
    <rPh sb="37" eb="39">
      <t>ザンダカ</t>
    </rPh>
    <rPh sb="40" eb="42">
      <t>スイイ</t>
    </rPh>
    <rPh sb="42" eb="43">
      <t>ヒョウ</t>
    </rPh>
    <rPh sb="44" eb="46">
      <t>チョウキュウ</t>
    </rPh>
    <rPh sb="47" eb="49">
      <t>ナイヨウ</t>
    </rPh>
    <rPh sb="49" eb="51">
      <t>カクニン</t>
    </rPh>
    <rPh sb="52" eb="54">
      <t>ジッシ</t>
    </rPh>
    <rPh sb="57" eb="59">
      <t>キンユウ</t>
    </rPh>
    <rPh sb="59" eb="61">
      <t>キカン</t>
    </rPh>
    <rPh sb="62" eb="64">
      <t>ニンシキ</t>
    </rPh>
    <rPh sb="68" eb="70">
      <t>カコ</t>
    </rPh>
    <rPh sb="71" eb="74">
      <t>フケンゼン</t>
    </rPh>
    <rPh sb="74" eb="76">
      <t>シサン</t>
    </rPh>
    <rPh sb="79" eb="80">
      <t>クワ</t>
    </rPh>
    <rPh sb="81" eb="82">
      <t>アラ</t>
    </rPh>
    <rPh sb="87" eb="89">
      <t>ハッセイ</t>
    </rPh>
    <rPh sb="95" eb="97">
      <t>カクニン</t>
    </rPh>
    <phoneticPr fontId="3"/>
  </si>
  <si>
    <t>残高15Mのうち13Mは、かなり以前に当社とは資本関係にない法人への貸付金である。当期増加２Mは、当社古参社員の家庭に不幸があり、やむを得ない事情により立替えたとのことであった。返済は給与天引きで毎月30Kずつ返済する金銭消費貸借契約を締結し利息も受け取っている。</t>
    <rPh sb="0" eb="2">
      <t>ザンダカ</t>
    </rPh>
    <rPh sb="16" eb="18">
      <t>イゼン</t>
    </rPh>
    <rPh sb="19" eb="21">
      <t>トウシャ</t>
    </rPh>
    <rPh sb="23" eb="25">
      <t>シホン</t>
    </rPh>
    <rPh sb="25" eb="27">
      <t>カンケイ</t>
    </rPh>
    <rPh sb="30" eb="32">
      <t>ホウジン</t>
    </rPh>
    <rPh sb="34" eb="36">
      <t>カシツケ</t>
    </rPh>
    <rPh sb="36" eb="37">
      <t>キン</t>
    </rPh>
    <rPh sb="41" eb="43">
      <t>トウキ</t>
    </rPh>
    <rPh sb="43" eb="45">
      <t>ゾウカ</t>
    </rPh>
    <rPh sb="49" eb="51">
      <t>トウシャ</t>
    </rPh>
    <rPh sb="51" eb="53">
      <t>コサン</t>
    </rPh>
    <rPh sb="53" eb="55">
      <t>シャイン</t>
    </rPh>
    <rPh sb="56" eb="58">
      <t>カテイ</t>
    </rPh>
    <rPh sb="59" eb="61">
      <t>フコウ</t>
    </rPh>
    <rPh sb="68" eb="69">
      <t>エ</t>
    </rPh>
    <rPh sb="71" eb="73">
      <t>ジジョウ</t>
    </rPh>
    <rPh sb="76" eb="78">
      <t>タテカエ</t>
    </rPh>
    <rPh sb="89" eb="91">
      <t>ヘンサイ</t>
    </rPh>
    <rPh sb="92" eb="94">
      <t>キュウヨ</t>
    </rPh>
    <rPh sb="94" eb="96">
      <t>テンビ</t>
    </rPh>
    <rPh sb="98" eb="100">
      <t>マイツキ</t>
    </rPh>
    <rPh sb="105" eb="107">
      <t>ヘンサイ</t>
    </rPh>
    <rPh sb="109" eb="117">
      <t>キンセンショウヒタイシャクケイヤク</t>
    </rPh>
    <rPh sb="118" eb="120">
      <t>テイケツ</t>
    </rPh>
    <rPh sb="121" eb="123">
      <t>リソク</t>
    </rPh>
    <rPh sb="124" eb="125">
      <t>ウ</t>
    </rPh>
    <rPh sb="126" eb="127">
      <t>ト</t>
    </rPh>
    <phoneticPr fontId="3"/>
  </si>
  <si>
    <t>54期計画</t>
    <rPh sb="2" eb="3">
      <t>キ</t>
    </rPh>
    <rPh sb="3" eb="5">
      <t>ケイカク</t>
    </rPh>
    <phoneticPr fontId="3"/>
  </si>
  <si>
    <t>53期実績</t>
    <rPh sb="2" eb="3">
      <t>キ</t>
    </rPh>
    <rPh sb="3" eb="5">
      <t>ジッセキ</t>
    </rPh>
    <phoneticPr fontId="3"/>
  </si>
  <si>
    <t>差額</t>
    <rPh sb="0" eb="2">
      <t>サガク</t>
    </rPh>
    <phoneticPr fontId="3"/>
  </si>
  <si>
    <t>変動費</t>
    <rPh sb="0" eb="2">
      <t>ヘンドウ</t>
    </rPh>
    <rPh sb="2" eb="3">
      <t>ヒ</t>
    </rPh>
    <phoneticPr fontId="3"/>
  </si>
  <si>
    <t>限界利益</t>
    <rPh sb="0" eb="4">
      <t>ゲンカイリエキ</t>
    </rPh>
    <phoneticPr fontId="3"/>
  </si>
  <si>
    <t>固定費</t>
    <rPh sb="0" eb="3">
      <t>コテイヒ</t>
    </rPh>
    <phoneticPr fontId="3"/>
  </si>
  <si>
    <t>定年退職者による自然減。</t>
    <rPh sb="0" eb="2">
      <t>テイネン</t>
    </rPh>
    <rPh sb="2" eb="4">
      <t>タイショク</t>
    </rPh>
    <rPh sb="4" eb="5">
      <t>シャ</t>
    </rPh>
    <rPh sb="8" eb="11">
      <t>シゼンゲン</t>
    </rPh>
    <phoneticPr fontId="3"/>
  </si>
  <si>
    <t>当期黒字確保を死守する。税務上の繰越欠損金が多額にあるため、不健全資産処分による特別損失の計上も視野に入れ財務のスリム化を志向する。</t>
    <rPh sb="0" eb="2">
      <t>トウキ</t>
    </rPh>
    <rPh sb="2" eb="4">
      <t>クロジ</t>
    </rPh>
    <rPh sb="4" eb="6">
      <t>カクホ</t>
    </rPh>
    <rPh sb="7" eb="9">
      <t>シシュ</t>
    </rPh>
    <rPh sb="12" eb="14">
      <t>ゼイム</t>
    </rPh>
    <rPh sb="14" eb="15">
      <t>ジョウ</t>
    </rPh>
    <rPh sb="16" eb="18">
      <t>クリコシ</t>
    </rPh>
    <rPh sb="18" eb="21">
      <t>ケッソンキン</t>
    </rPh>
    <rPh sb="22" eb="24">
      <t>タガク</t>
    </rPh>
    <rPh sb="30" eb="33">
      <t>フケンゼン</t>
    </rPh>
    <rPh sb="33" eb="35">
      <t>シサン</t>
    </rPh>
    <rPh sb="35" eb="37">
      <t>ショブン</t>
    </rPh>
    <rPh sb="40" eb="42">
      <t>トクベツ</t>
    </rPh>
    <rPh sb="42" eb="44">
      <t>ソンシツ</t>
    </rPh>
    <rPh sb="45" eb="47">
      <t>ケイジョウ</t>
    </rPh>
    <rPh sb="48" eb="50">
      <t>シヤ</t>
    </rPh>
    <rPh sb="51" eb="52">
      <t>イ</t>
    </rPh>
    <rPh sb="53" eb="55">
      <t>ザイム</t>
    </rPh>
    <rPh sb="59" eb="60">
      <t>カ</t>
    </rPh>
    <rPh sb="61" eb="63">
      <t>シコウ</t>
    </rPh>
    <phoneticPr fontId="3"/>
  </si>
  <si>
    <t>Eコマース運営費用、研修費用増加。54期中に在庫管理を徹底するためのプロジェクトチームを立ち上げ、55期より動き出すことによる管理費用削減を図る。</t>
    <rPh sb="5" eb="7">
      <t>ウンエイ</t>
    </rPh>
    <rPh sb="7" eb="9">
      <t>ヒヨウ</t>
    </rPh>
    <rPh sb="10" eb="12">
      <t>ケンシュウ</t>
    </rPh>
    <rPh sb="12" eb="14">
      <t>ヒヨウ</t>
    </rPh>
    <rPh sb="14" eb="16">
      <t>ゾウカ</t>
    </rPh>
    <rPh sb="19" eb="20">
      <t>キ</t>
    </rPh>
    <rPh sb="20" eb="21">
      <t>チュウ</t>
    </rPh>
    <rPh sb="22" eb="24">
      <t>ザイコ</t>
    </rPh>
    <rPh sb="24" eb="26">
      <t>カンリ</t>
    </rPh>
    <rPh sb="27" eb="29">
      <t>テッテイ</t>
    </rPh>
    <rPh sb="44" eb="45">
      <t>タ</t>
    </rPh>
    <rPh sb="46" eb="47">
      <t>ア</t>
    </rPh>
    <rPh sb="51" eb="52">
      <t>キ</t>
    </rPh>
    <rPh sb="54" eb="55">
      <t>ウゴ</t>
    </rPh>
    <rPh sb="56" eb="57">
      <t>ダ</t>
    </rPh>
    <rPh sb="63" eb="66">
      <t>カンリヒ</t>
    </rPh>
    <rPh sb="67" eb="69">
      <t>サクゲン</t>
    </rPh>
    <rPh sb="70" eb="71">
      <t>ハカ</t>
    </rPh>
    <phoneticPr fontId="3"/>
  </si>
  <si>
    <t>53期末の預金額を残高証明書により確認したところ49Mだった。現金が多額であることから聞き取りしたところ、過去の使途不明金が現金に混入しているとのことで実査金額は1Mであった。</t>
    <rPh sb="2" eb="3">
      <t>キ</t>
    </rPh>
    <rPh sb="3" eb="4">
      <t>マツ</t>
    </rPh>
    <rPh sb="5" eb="7">
      <t>ヨキン</t>
    </rPh>
    <rPh sb="7" eb="8">
      <t>ガク</t>
    </rPh>
    <rPh sb="9" eb="14">
      <t>ザンダカショウメイショ</t>
    </rPh>
    <rPh sb="31" eb="33">
      <t>ゲンキン</t>
    </rPh>
    <rPh sb="34" eb="36">
      <t>タガク</t>
    </rPh>
    <rPh sb="43" eb="44">
      <t>キ</t>
    </rPh>
    <rPh sb="45" eb="46">
      <t>ト</t>
    </rPh>
    <rPh sb="53" eb="55">
      <t>カコ</t>
    </rPh>
    <rPh sb="56" eb="58">
      <t>シト</t>
    </rPh>
    <rPh sb="58" eb="61">
      <t>フメイキン</t>
    </rPh>
    <rPh sb="62" eb="64">
      <t>ゲンキン</t>
    </rPh>
    <rPh sb="65" eb="67">
      <t>コンニュウ</t>
    </rPh>
    <rPh sb="76" eb="78">
      <t>ジッサ</t>
    </rPh>
    <rPh sb="78" eb="80">
      <t>キンガクジッサキンガク</t>
    </rPh>
    <phoneticPr fontId="3"/>
  </si>
  <si>
    <t>修正額</t>
    <rPh sb="0" eb="2">
      <t>シュウセイ</t>
    </rPh>
    <rPh sb="2" eb="3">
      <t>ガク</t>
    </rPh>
    <phoneticPr fontId="3"/>
  </si>
  <si>
    <t>実態額</t>
    <rPh sb="0" eb="2">
      <t>ジッタイ</t>
    </rPh>
    <rPh sb="2" eb="3">
      <t>ガク</t>
    </rPh>
    <phoneticPr fontId="3"/>
  </si>
  <si>
    <t>土地の帳簿価額175Mのうち、100Mはバブル期に購入したものである。現在の時価は概ね20M程度であり回復可能性は不明である。当該土地は工場用地とは別の遊休資産である。</t>
    <rPh sb="0" eb="2">
      <t>トチ</t>
    </rPh>
    <rPh sb="3" eb="5">
      <t>チョウボ</t>
    </rPh>
    <rPh sb="5" eb="7">
      <t>カガク</t>
    </rPh>
    <rPh sb="23" eb="24">
      <t>キ</t>
    </rPh>
    <rPh sb="25" eb="27">
      <t>コウニュウ</t>
    </rPh>
    <rPh sb="35" eb="37">
      <t>ゲンザイ</t>
    </rPh>
    <rPh sb="38" eb="40">
      <t>ジカ</t>
    </rPh>
    <rPh sb="41" eb="42">
      <t>オオム</t>
    </rPh>
    <rPh sb="46" eb="48">
      <t>テイド</t>
    </rPh>
    <rPh sb="51" eb="53">
      <t>カイフク</t>
    </rPh>
    <rPh sb="53" eb="56">
      <t>カノウセイ</t>
    </rPh>
    <rPh sb="57" eb="59">
      <t>フメイ</t>
    </rPh>
    <rPh sb="63" eb="65">
      <t>トウガイ</t>
    </rPh>
    <rPh sb="65" eb="67">
      <t>トチ</t>
    </rPh>
    <rPh sb="68" eb="70">
      <t>コウジョウ</t>
    </rPh>
    <rPh sb="70" eb="72">
      <t>ヨウチ</t>
    </rPh>
    <rPh sb="74" eb="75">
      <t>ベツ</t>
    </rPh>
    <rPh sb="76" eb="78">
      <t>ユウキュウ</t>
    </rPh>
    <rPh sb="78" eb="80">
      <t>シサン</t>
    </rPh>
    <phoneticPr fontId="3"/>
  </si>
  <si>
    <t>投資有価証券は上場株式4社にかかるものである。いずれもバブル期に購入したもので、回復可能性は不明である。決算日現在の時価は10Mである。</t>
    <rPh sb="0" eb="2">
      <t>トウシ</t>
    </rPh>
    <rPh sb="2" eb="4">
      <t>ユウカ</t>
    </rPh>
    <rPh sb="4" eb="6">
      <t>ショウケン</t>
    </rPh>
    <rPh sb="7" eb="9">
      <t>ジョウジョウ</t>
    </rPh>
    <rPh sb="9" eb="11">
      <t>カブシキ</t>
    </rPh>
    <rPh sb="12" eb="13">
      <t>シャ</t>
    </rPh>
    <rPh sb="30" eb="31">
      <t>キ</t>
    </rPh>
    <rPh sb="32" eb="34">
      <t>コウニュウ</t>
    </rPh>
    <rPh sb="40" eb="42">
      <t>カイフク</t>
    </rPh>
    <rPh sb="42" eb="45">
      <t>カノウセイ</t>
    </rPh>
    <rPh sb="46" eb="48">
      <t>フメイ</t>
    </rPh>
    <rPh sb="52" eb="55">
      <t>ケッサンビ</t>
    </rPh>
    <rPh sb="55" eb="57">
      <t>ゲンザイ</t>
    </rPh>
    <rPh sb="58" eb="60">
      <t>ジカ</t>
    </rPh>
    <phoneticPr fontId="3"/>
  </si>
  <si>
    <t>金融機関名</t>
    <rPh sb="0" eb="2">
      <t>キンユウ</t>
    </rPh>
    <rPh sb="2" eb="4">
      <t>キカン</t>
    </rPh>
    <rPh sb="4" eb="5">
      <t>メイ</t>
    </rPh>
    <phoneticPr fontId="3"/>
  </si>
  <si>
    <t>科目</t>
    <rPh sb="0" eb="2">
      <t>カモク</t>
    </rPh>
    <phoneticPr fontId="3"/>
  </si>
  <si>
    <t>残高</t>
    <rPh sb="0" eb="2">
      <t>ザンダカ</t>
    </rPh>
    <phoneticPr fontId="3"/>
  </si>
  <si>
    <t>資金使途</t>
    <rPh sb="0" eb="2">
      <t>シキン</t>
    </rPh>
    <rPh sb="2" eb="4">
      <t>シト</t>
    </rPh>
    <phoneticPr fontId="3"/>
  </si>
  <si>
    <t>手形貸付</t>
    <rPh sb="0" eb="4">
      <t>テガタカシツケ</t>
    </rPh>
    <phoneticPr fontId="3"/>
  </si>
  <si>
    <t>証書貸付</t>
    <rPh sb="0" eb="2">
      <t>ショウショ</t>
    </rPh>
    <rPh sb="2" eb="4">
      <t>カシツケ</t>
    </rPh>
    <phoneticPr fontId="3"/>
  </si>
  <si>
    <t>短期合計</t>
    <rPh sb="0" eb="2">
      <t>タンキ</t>
    </rPh>
    <rPh sb="2" eb="4">
      <t>ゴウケイ</t>
    </rPh>
    <phoneticPr fontId="3"/>
  </si>
  <si>
    <t>長期合計</t>
    <rPh sb="0" eb="2">
      <t>チョウキ</t>
    </rPh>
    <rPh sb="2" eb="4">
      <t>ゴウケイ</t>
    </rPh>
    <phoneticPr fontId="3"/>
  </si>
  <si>
    <t>当初月返済額</t>
    <rPh sb="0" eb="2">
      <t>トウショ</t>
    </rPh>
    <rPh sb="2" eb="3">
      <t>ツキ</t>
    </rPh>
    <rPh sb="3" eb="5">
      <t>ヘンサイ</t>
    </rPh>
    <rPh sb="5" eb="6">
      <t>ガク</t>
    </rPh>
    <phoneticPr fontId="3"/>
  </si>
  <si>
    <t>リスケ中（現在)
返済額</t>
    <rPh sb="3" eb="4">
      <t>チュウ</t>
    </rPh>
    <rPh sb="5" eb="7">
      <t>ゲンザイ</t>
    </rPh>
    <rPh sb="9" eb="11">
      <t>ヘンサイ</t>
    </rPh>
    <rPh sb="11" eb="12">
      <t>ガク</t>
    </rPh>
    <phoneticPr fontId="3"/>
  </si>
  <si>
    <t>運転資金</t>
    <rPh sb="0" eb="4">
      <t>ウンテンシキン</t>
    </rPh>
    <phoneticPr fontId="3"/>
  </si>
  <si>
    <t>運転資金コロナ資金</t>
    <rPh sb="0" eb="4">
      <t>ウンテンシキン</t>
    </rPh>
    <rPh sb="7" eb="9">
      <t>シキン</t>
    </rPh>
    <phoneticPr fontId="3"/>
  </si>
  <si>
    <t>公庫</t>
    <rPh sb="0" eb="2">
      <t>コウコ</t>
    </rPh>
    <phoneticPr fontId="3"/>
  </si>
  <si>
    <t>赤字運転資金</t>
    <rPh sb="0" eb="2">
      <t>アカジ</t>
    </rPh>
    <rPh sb="2" eb="4">
      <t>ウンテン</t>
    </rPh>
    <rPh sb="4" eb="6">
      <t>シキン</t>
    </rPh>
    <phoneticPr fontId="3"/>
  </si>
  <si>
    <t>設備資金</t>
    <rPh sb="0" eb="2">
      <t>セツビ</t>
    </rPh>
    <rPh sb="2" eb="4">
      <t>シキン</t>
    </rPh>
    <phoneticPr fontId="3"/>
  </si>
  <si>
    <t>土地購入資金</t>
    <rPh sb="0" eb="2">
      <t>トチ</t>
    </rPh>
    <rPh sb="2" eb="4">
      <t>コウニュウ</t>
    </rPh>
    <rPh sb="4" eb="6">
      <t>シキン</t>
    </rPh>
    <phoneticPr fontId="3"/>
  </si>
  <si>
    <t>抵当権</t>
    <rPh sb="0" eb="3">
      <t>テイトウケン</t>
    </rPh>
    <phoneticPr fontId="3"/>
  </si>
  <si>
    <t>無担保</t>
    <rPh sb="0" eb="3">
      <t>ムタンポ</t>
    </rPh>
    <phoneticPr fontId="3"/>
  </si>
  <si>
    <t>無担保・保証協会</t>
    <rPh sb="0" eb="3">
      <t>ムタンポ</t>
    </rPh>
    <rPh sb="4" eb="6">
      <t>ホショウ</t>
    </rPh>
    <rPh sb="6" eb="8">
      <t>キョウカイ</t>
    </rPh>
    <phoneticPr fontId="3"/>
  </si>
  <si>
    <t>無担保・保証協会</t>
    <rPh sb="0" eb="3">
      <t>ムタンポ</t>
    </rPh>
    <rPh sb="4" eb="8">
      <t>ホショウキョウカイ</t>
    </rPh>
    <phoneticPr fontId="3"/>
  </si>
  <si>
    <t>A銀行</t>
    <rPh sb="1" eb="3">
      <t>ギンコウ</t>
    </rPh>
    <phoneticPr fontId="3"/>
  </si>
  <si>
    <t>根抵当権</t>
    <rPh sb="0" eb="4">
      <t>ネテイトウケン</t>
    </rPh>
    <phoneticPr fontId="3"/>
  </si>
  <si>
    <t>B銀行</t>
    <rPh sb="1" eb="3">
      <t>ギンコウ</t>
    </rPh>
    <phoneticPr fontId="3"/>
  </si>
  <si>
    <t>C信用金庫</t>
    <rPh sb="1" eb="3">
      <t>シンヨウ</t>
    </rPh>
    <rPh sb="3" eb="5">
      <t>キンコ</t>
    </rPh>
    <phoneticPr fontId="3"/>
  </si>
  <si>
    <t>すべて経営者保証がついている。</t>
    <rPh sb="3" eb="6">
      <t>ケイエイシャ</t>
    </rPh>
    <rPh sb="6" eb="8">
      <t>ホショウ</t>
    </rPh>
    <phoneticPr fontId="3"/>
  </si>
  <si>
    <t>動産担保</t>
    <rPh sb="0" eb="2">
      <t>ドウサン</t>
    </rPh>
    <rPh sb="2" eb="4">
      <t>タンポ</t>
    </rPh>
    <phoneticPr fontId="3"/>
  </si>
  <si>
    <r>
      <t>借入金一覧表</t>
    </r>
    <r>
      <rPr>
        <sz val="12"/>
        <color theme="1"/>
        <rFont val="メイリオ"/>
        <family val="3"/>
        <charset val="128"/>
      </rPr>
      <t>（単位：千円）</t>
    </r>
    <rPh sb="0" eb="2">
      <t>カリイレ</t>
    </rPh>
    <rPh sb="2" eb="3">
      <t>キン</t>
    </rPh>
    <rPh sb="3" eb="6">
      <t>イチランヒョウ</t>
    </rPh>
    <phoneticPr fontId="3"/>
  </si>
  <si>
    <t>会社概要</t>
    <rPh sb="0" eb="2">
      <t>カイシャ</t>
    </rPh>
    <rPh sb="2" eb="4">
      <t>ガイヨウ</t>
    </rPh>
    <phoneticPr fontId="3"/>
  </si>
  <si>
    <t>社長</t>
    <rPh sb="0" eb="2">
      <t>シャチョウ</t>
    </rPh>
    <phoneticPr fontId="3"/>
  </si>
  <si>
    <t>会社業績概況</t>
    <rPh sb="0" eb="2">
      <t>カイシャ</t>
    </rPh>
    <rPh sb="2" eb="4">
      <t>ギョウセキ</t>
    </rPh>
    <rPh sb="4" eb="6">
      <t>ガイキョウ</t>
    </rPh>
    <phoneticPr fontId="3"/>
  </si>
  <si>
    <t>変動PLでは売上に伴って比例的に増加する材料費のみを変動費とする。全部原価PLでは製造原価に労務費、経費を含んでいる。材料歩留まりなど製法見直しを図り、変動比率低下を目指す。</t>
    <rPh sb="0" eb="2">
      <t>ヘンドウ</t>
    </rPh>
    <rPh sb="6" eb="8">
      <t>ウリアゲ</t>
    </rPh>
    <rPh sb="9" eb="10">
      <t>トモナ</t>
    </rPh>
    <rPh sb="12" eb="15">
      <t>ヒレイテキ</t>
    </rPh>
    <rPh sb="16" eb="18">
      <t>ゾウカ</t>
    </rPh>
    <rPh sb="20" eb="23">
      <t>ザイリョウヒ</t>
    </rPh>
    <rPh sb="26" eb="28">
      <t>ヘンドウ</t>
    </rPh>
    <rPh sb="28" eb="29">
      <t>ヒ</t>
    </rPh>
    <rPh sb="33" eb="35">
      <t>ゼンブ</t>
    </rPh>
    <rPh sb="35" eb="37">
      <t>ゲンカ</t>
    </rPh>
    <rPh sb="41" eb="43">
      <t>セイゾウ</t>
    </rPh>
    <rPh sb="43" eb="45">
      <t>ゲンカ</t>
    </rPh>
    <rPh sb="46" eb="49">
      <t>ロウムヒ</t>
    </rPh>
    <rPh sb="50" eb="52">
      <t>ケイヒ</t>
    </rPh>
    <rPh sb="53" eb="54">
      <t>フク</t>
    </rPh>
    <rPh sb="59" eb="61">
      <t>ザイリョウ</t>
    </rPh>
    <rPh sb="61" eb="63">
      <t>ブド</t>
    </rPh>
    <rPh sb="67" eb="69">
      <t>セイホウ</t>
    </rPh>
    <rPh sb="69" eb="71">
      <t>ミナオ</t>
    </rPh>
    <rPh sb="73" eb="74">
      <t>ハカ</t>
    </rPh>
    <rPh sb="76" eb="78">
      <t>ヘンドウ</t>
    </rPh>
    <rPh sb="78" eb="80">
      <t>ヒリツ</t>
    </rPh>
    <rPh sb="80" eb="82">
      <t>テイカ</t>
    </rPh>
    <rPh sb="83" eb="85">
      <t>メザ</t>
    </rPh>
    <phoneticPr fontId="3"/>
  </si>
  <si>
    <t>業界トレンド</t>
    <rPh sb="0" eb="2">
      <t>ギョウカイ</t>
    </rPh>
    <phoneticPr fontId="3"/>
  </si>
  <si>
    <t>泡盛の県外移出および製成数量は2004年頃をピークとして減少傾向にある。</t>
    <rPh sb="0" eb="2">
      <t>アワモリ</t>
    </rPh>
    <rPh sb="3" eb="5">
      <t>ケンガイ</t>
    </rPh>
    <rPh sb="5" eb="7">
      <t>イシュツ</t>
    </rPh>
    <rPh sb="10" eb="11">
      <t>セイ</t>
    </rPh>
    <rPh sb="11" eb="12">
      <t>ナリ</t>
    </rPh>
    <rPh sb="12" eb="14">
      <t>スウリョウ</t>
    </rPh>
    <rPh sb="19" eb="20">
      <t>ネン</t>
    </rPh>
    <rPh sb="20" eb="21">
      <t>ゴロ</t>
    </rPh>
    <rPh sb="28" eb="30">
      <t>ゲンショウ</t>
    </rPh>
    <rPh sb="30" eb="32">
      <t>ケイコウ</t>
    </rPh>
    <phoneticPr fontId="3"/>
  </si>
  <si>
    <t>従業員数</t>
    <rPh sb="0" eb="3">
      <t>ジュウギョウイン</t>
    </rPh>
    <rPh sb="3" eb="4">
      <t>スウ</t>
    </rPh>
    <phoneticPr fontId="3"/>
  </si>
  <si>
    <t>販路</t>
    <rPh sb="0" eb="2">
      <t>ハンロ</t>
    </rPh>
    <phoneticPr fontId="3"/>
  </si>
  <si>
    <t>商品の位置づけ</t>
    <rPh sb="0" eb="2">
      <t>ショウヒン</t>
    </rPh>
    <rPh sb="3" eb="5">
      <t>イチ</t>
    </rPh>
    <phoneticPr fontId="3"/>
  </si>
  <si>
    <t>後継者（常務）</t>
    <rPh sb="4" eb="6">
      <t>ジョウム</t>
    </rPh>
    <phoneticPr fontId="3"/>
  </si>
  <si>
    <t>現在2代目70歳。創業者が早逝したため、30歳で社長就任。就任後15年は創業者の弟（社長の叔父）である専務が持ち前の営業力を発揮し好業績で推移していた。専務に営業を任せて製造部門を見ていたため、専務退職後は営業を部下にまかせっきりである。
最近は、コロナ禍の影響により自信を失っている。</t>
    <rPh sb="0" eb="2">
      <t>ゲンザイ</t>
    </rPh>
    <rPh sb="3" eb="5">
      <t>ダイメ</t>
    </rPh>
    <rPh sb="7" eb="8">
      <t>サイ</t>
    </rPh>
    <rPh sb="9" eb="12">
      <t>ソウギョウシャ</t>
    </rPh>
    <rPh sb="13" eb="15">
      <t>ソウセイ</t>
    </rPh>
    <rPh sb="22" eb="23">
      <t>サイ</t>
    </rPh>
    <rPh sb="24" eb="28">
      <t>シャチョウシュウニン</t>
    </rPh>
    <rPh sb="29" eb="32">
      <t>シュウニンゴ</t>
    </rPh>
    <rPh sb="34" eb="35">
      <t>ネン</t>
    </rPh>
    <rPh sb="36" eb="39">
      <t>ソウギョウシャ</t>
    </rPh>
    <rPh sb="40" eb="41">
      <t>オトウト</t>
    </rPh>
    <rPh sb="42" eb="44">
      <t>シャチョウ</t>
    </rPh>
    <rPh sb="45" eb="47">
      <t>オジ</t>
    </rPh>
    <rPh sb="51" eb="53">
      <t>センム</t>
    </rPh>
    <rPh sb="54" eb="55">
      <t>モ</t>
    </rPh>
    <rPh sb="56" eb="57">
      <t>マエ</t>
    </rPh>
    <rPh sb="58" eb="61">
      <t>エイギョウリョク</t>
    </rPh>
    <rPh sb="62" eb="64">
      <t>ハッキ</t>
    </rPh>
    <rPh sb="65" eb="68">
      <t>コウギョウセキ</t>
    </rPh>
    <rPh sb="69" eb="71">
      <t>スイイ</t>
    </rPh>
    <rPh sb="76" eb="78">
      <t>センム</t>
    </rPh>
    <rPh sb="79" eb="81">
      <t>エイギョウ</t>
    </rPh>
    <rPh sb="82" eb="83">
      <t>マカ</t>
    </rPh>
    <rPh sb="85" eb="87">
      <t>セイゾウ</t>
    </rPh>
    <rPh sb="87" eb="89">
      <t>ブモン</t>
    </rPh>
    <rPh sb="90" eb="91">
      <t>ミ</t>
    </rPh>
    <rPh sb="97" eb="99">
      <t>センム</t>
    </rPh>
    <rPh sb="99" eb="102">
      <t>タイショクゴ</t>
    </rPh>
    <rPh sb="103" eb="105">
      <t>エイギョウ</t>
    </rPh>
    <rPh sb="106" eb="108">
      <t>ブカ</t>
    </rPh>
    <rPh sb="120" eb="122">
      <t>サイキン</t>
    </rPh>
    <rPh sb="127" eb="128">
      <t>カ</t>
    </rPh>
    <rPh sb="129" eb="131">
      <t>エイキョウ</t>
    </rPh>
    <rPh sb="134" eb="136">
      <t>ジシン</t>
    </rPh>
    <rPh sb="137" eb="138">
      <t>ウシナ</t>
    </rPh>
    <phoneticPr fontId="3"/>
  </si>
  <si>
    <t>経営への意欲を失いつつある社長に代わって、常務の地道に努力する姿勢に従業員の信頼が高まっている。常務は全社一丸とならない限り苦境を脱することはできないと痛感しており、体制構築の方法を探っている。</t>
    <rPh sb="0" eb="2">
      <t>ケイエイ</t>
    </rPh>
    <rPh sb="4" eb="6">
      <t>イヨク</t>
    </rPh>
    <rPh sb="7" eb="8">
      <t>ウシナ</t>
    </rPh>
    <rPh sb="13" eb="15">
      <t>シャチョウ</t>
    </rPh>
    <rPh sb="16" eb="17">
      <t>カ</t>
    </rPh>
    <rPh sb="21" eb="23">
      <t>ジョウム</t>
    </rPh>
    <rPh sb="24" eb="26">
      <t>ジミチ</t>
    </rPh>
    <rPh sb="27" eb="29">
      <t>ドリョク</t>
    </rPh>
    <rPh sb="31" eb="33">
      <t>シセイ</t>
    </rPh>
    <rPh sb="34" eb="37">
      <t>ジュウギョウイン</t>
    </rPh>
    <rPh sb="38" eb="40">
      <t>シンライ</t>
    </rPh>
    <rPh sb="41" eb="42">
      <t>タカ</t>
    </rPh>
    <rPh sb="48" eb="50">
      <t>ジョウム</t>
    </rPh>
    <rPh sb="51" eb="53">
      <t>ゼンシャ</t>
    </rPh>
    <rPh sb="53" eb="55">
      <t>イチガン</t>
    </rPh>
    <rPh sb="60" eb="61">
      <t>カギ</t>
    </rPh>
    <rPh sb="62" eb="64">
      <t>クキョウ</t>
    </rPh>
    <rPh sb="65" eb="66">
      <t>ダッ</t>
    </rPh>
    <rPh sb="76" eb="78">
      <t>ツウカン</t>
    </rPh>
    <rPh sb="83" eb="85">
      <t>タイセイ</t>
    </rPh>
    <rPh sb="85" eb="87">
      <t>コウチク</t>
    </rPh>
    <rPh sb="88" eb="90">
      <t>ホウホウ</t>
    </rPh>
    <rPh sb="91" eb="92">
      <t>サグ</t>
    </rPh>
    <phoneticPr fontId="3"/>
  </si>
  <si>
    <t>進行期（54期）のトピック①</t>
    <rPh sb="0" eb="2">
      <t>シンコウ</t>
    </rPh>
    <rPh sb="2" eb="3">
      <t>キ</t>
    </rPh>
    <rPh sb="6" eb="7">
      <t>キ</t>
    </rPh>
    <phoneticPr fontId="3"/>
  </si>
  <si>
    <t>進行期（54期）のトピック②</t>
    <rPh sb="0" eb="2">
      <t>シンコウ</t>
    </rPh>
    <rPh sb="2" eb="3">
      <t>キ</t>
    </rPh>
    <rPh sb="6" eb="7">
      <t>キ</t>
    </rPh>
    <phoneticPr fontId="3"/>
  </si>
  <si>
    <t>これまでは勘定科目内訳明細書の金額で特に問題視していなかったが、多額になってきたことを踏まえヒアリングを実施した。資産内容に問題はなかったものの、在庫管理が甘く余計な在庫を確保していることが判明した。その分資金が寝るだけでなく、倉庫費用の無駄にもつながることから適正在庫額の把握と管理を徹底することを求めた。適正在庫はおそらく10M程度であると見込まれる。</t>
    <rPh sb="5" eb="11">
      <t>カンジョウカモクウチワケ</t>
    </rPh>
    <rPh sb="11" eb="14">
      <t>メイサイショ</t>
    </rPh>
    <rPh sb="15" eb="17">
      <t>キンガク</t>
    </rPh>
    <rPh sb="18" eb="19">
      <t>トク</t>
    </rPh>
    <rPh sb="20" eb="23">
      <t>モンダイシ</t>
    </rPh>
    <rPh sb="32" eb="34">
      <t>タガク</t>
    </rPh>
    <rPh sb="43" eb="44">
      <t>フ</t>
    </rPh>
    <rPh sb="52" eb="54">
      <t>ジッシ</t>
    </rPh>
    <rPh sb="57" eb="59">
      <t>シサン</t>
    </rPh>
    <rPh sb="59" eb="61">
      <t>ナイヨウ</t>
    </rPh>
    <rPh sb="62" eb="64">
      <t>モンダイ</t>
    </rPh>
    <rPh sb="73" eb="75">
      <t>ザイコ</t>
    </rPh>
    <rPh sb="75" eb="77">
      <t>カンリ</t>
    </rPh>
    <rPh sb="78" eb="79">
      <t>アマ</t>
    </rPh>
    <rPh sb="80" eb="82">
      <t>ヨケイ</t>
    </rPh>
    <rPh sb="83" eb="85">
      <t>ザイコ</t>
    </rPh>
    <rPh sb="86" eb="88">
      <t>カクホ</t>
    </rPh>
    <rPh sb="95" eb="97">
      <t>ハンメイ</t>
    </rPh>
    <rPh sb="102" eb="103">
      <t>ブン</t>
    </rPh>
    <rPh sb="103" eb="105">
      <t>シキン</t>
    </rPh>
    <rPh sb="106" eb="107">
      <t>ネ</t>
    </rPh>
    <rPh sb="114" eb="116">
      <t>ソウコ</t>
    </rPh>
    <rPh sb="116" eb="118">
      <t>ヒヨウ</t>
    </rPh>
    <rPh sb="119" eb="121">
      <t>ムダ</t>
    </rPh>
    <rPh sb="131" eb="133">
      <t>テキセイ</t>
    </rPh>
    <rPh sb="133" eb="135">
      <t>ザイコ</t>
    </rPh>
    <rPh sb="135" eb="136">
      <t>ガク</t>
    </rPh>
    <rPh sb="137" eb="139">
      <t>ハアク</t>
    </rPh>
    <rPh sb="140" eb="142">
      <t>カンリ</t>
    </rPh>
    <rPh sb="143" eb="145">
      <t>テッテイ</t>
    </rPh>
    <rPh sb="150" eb="151">
      <t>モト</t>
    </rPh>
    <rPh sb="154" eb="156">
      <t>テキセイ</t>
    </rPh>
    <rPh sb="156" eb="158">
      <t>ザイコ</t>
    </rPh>
    <rPh sb="166" eb="168">
      <t>テイド</t>
    </rPh>
    <rPh sb="172" eb="174">
      <t>ミコ</t>
    </rPh>
    <phoneticPr fontId="3"/>
  </si>
  <si>
    <t>（まだ）数字に表れていない、経営者が気づいていない甲社の良さは何か？</t>
    <rPh sb="4" eb="6">
      <t>スウジ</t>
    </rPh>
    <rPh sb="7" eb="8">
      <t>アラワ</t>
    </rPh>
    <rPh sb="14" eb="17">
      <t>ケイエイシャ</t>
    </rPh>
    <rPh sb="18" eb="19">
      <t>キ</t>
    </rPh>
    <rPh sb="25" eb="26">
      <t>コウ</t>
    </rPh>
    <rPh sb="26" eb="27">
      <t>シャ</t>
    </rPh>
    <rPh sb="28" eb="29">
      <t>ヨ</t>
    </rPh>
    <rPh sb="31" eb="32">
      <t>ナニ</t>
    </rPh>
    <phoneticPr fontId="3"/>
  </si>
  <si>
    <t>補足事項</t>
    <rPh sb="0" eb="2">
      <t>ホソク</t>
    </rPh>
    <rPh sb="2" eb="4">
      <t>ジコウ</t>
    </rPh>
    <phoneticPr fontId="3"/>
  </si>
  <si>
    <t>自ら仮説を立ててもOKです。</t>
    <rPh sb="0" eb="1">
      <t>ミズカ</t>
    </rPh>
    <rPh sb="2" eb="4">
      <t>カセツ</t>
    </rPh>
    <rPh sb="5" eb="6">
      <t>タ</t>
    </rPh>
    <phoneticPr fontId="3"/>
  </si>
  <si>
    <t>今後金融機関側で留意すべきこと、準備すること、求めることは何か？</t>
    <rPh sb="0" eb="2">
      <t>コンゴ</t>
    </rPh>
    <rPh sb="2" eb="4">
      <t>キンユウ</t>
    </rPh>
    <rPh sb="4" eb="6">
      <t>キカン</t>
    </rPh>
    <rPh sb="6" eb="7">
      <t>ガワ</t>
    </rPh>
    <rPh sb="8" eb="10">
      <t>リュウイ</t>
    </rPh>
    <rPh sb="16" eb="18">
      <t>ジュンビ</t>
    </rPh>
    <rPh sb="23" eb="24">
      <t>モト</t>
    </rPh>
    <rPh sb="29" eb="30">
      <t>ナニ</t>
    </rPh>
    <phoneticPr fontId="3"/>
  </si>
  <si>
    <t>説明が不足、不明瞭な点は自由に設定してください。</t>
    <rPh sb="0" eb="2">
      <t>セツメイ</t>
    </rPh>
    <rPh sb="3" eb="5">
      <t>フソク</t>
    </rPh>
    <rPh sb="6" eb="9">
      <t>フメイリョウ</t>
    </rPh>
    <rPh sb="10" eb="11">
      <t>テン</t>
    </rPh>
    <rPh sb="12" eb="14">
      <t>ジユウ</t>
    </rPh>
    <rPh sb="15" eb="17">
      <t>セッテイ</t>
    </rPh>
    <phoneticPr fontId="3"/>
  </si>
  <si>
    <t>前期</t>
    <rPh sb="0" eb="2">
      <t>ゼンキ</t>
    </rPh>
    <phoneticPr fontId="3"/>
  </si>
  <si>
    <t>直近期</t>
    <rPh sb="0" eb="2">
      <t>チョッキン</t>
    </rPh>
    <rPh sb="2" eb="3">
      <t>キ</t>
    </rPh>
    <phoneticPr fontId="3"/>
  </si>
  <si>
    <t>本社沖縄本島南部。創業53年。進行期は54期。</t>
    <rPh sb="0" eb="2">
      <t>ホンシャ</t>
    </rPh>
    <rPh sb="2" eb="4">
      <t>オキナワ</t>
    </rPh>
    <rPh sb="4" eb="6">
      <t>ホントウ</t>
    </rPh>
    <rPh sb="6" eb="8">
      <t>ナンブ</t>
    </rPh>
    <rPh sb="9" eb="11">
      <t>ソウギョウ</t>
    </rPh>
    <rPh sb="13" eb="14">
      <t>ネン</t>
    </rPh>
    <rPh sb="15" eb="17">
      <t>シンコウ</t>
    </rPh>
    <rPh sb="17" eb="18">
      <t>キ</t>
    </rPh>
    <rPh sb="21" eb="22">
      <t>キ</t>
    </rPh>
    <phoneticPr fontId="3"/>
  </si>
  <si>
    <t>52期2名15M（社長9M、常務６M） だったところ、53期2名13M（社長8M、常務5M）としている。業績悪化に伴う役員報酬の減額である。</t>
    <rPh sb="2" eb="3">
      <t>キ</t>
    </rPh>
    <rPh sb="4" eb="5">
      <t>メイ</t>
    </rPh>
    <rPh sb="9" eb="11">
      <t>シャチョウ</t>
    </rPh>
    <rPh sb="14" eb="16">
      <t>ジョウム</t>
    </rPh>
    <rPh sb="29" eb="30">
      <t>キ</t>
    </rPh>
    <rPh sb="31" eb="32">
      <t>メイ</t>
    </rPh>
    <rPh sb="36" eb="38">
      <t>シャチョウ</t>
    </rPh>
    <rPh sb="41" eb="43">
      <t>ジョウム</t>
    </rPh>
    <rPh sb="52" eb="54">
      <t>ギョウセキ</t>
    </rPh>
    <rPh sb="54" eb="56">
      <t>アッカ</t>
    </rPh>
    <rPh sb="57" eb="58">
      <t>トモナ</t>
    </rPh>
    <rPh sb="59" eb="61">
      <t>ヤクイン</t>
    </rPh>
    <rPh sb="61" eb="63">
      <t>ホウシュウ</t>
    </rPh>
    <rPh sb="64" eb="66">
      <t>ゲンガク</t>
    </rPh>
    <phoneticPr fontId="3"/>
  </si>
  <si>
    <t>県内卸売90％。県外卸売8％。その他2％。</t>
    <rPh sb="0" eb="2">
      <t>ケンナイ</t>
    </rPh>
    <rPh sb="2" eb="4">
      <t>オロシウリ</t>
    </rPh>
    <rPh sb="8" eb="10">
      <t>ケンガイ</t>
    </rPh>
    <rPh sb="10" eb="12">
      <t>オロシウリ</t>
    </rPh>
    <rPh sb="17" eb="18">
      <t>タ</t>
    </rPh>
    <phoneticPr fontId="3"/>
  </si>
  <si>
    <t>顧客認知度</t>
    <rPh sb="0" eb="2">
      <t>コキャク</t>
    </rPh>
    <rPh sb="2" eb="5">
      <t>ニンチド</t>
    </rPh>
    <phoneticPr fontId="3"/>
  </si>
  <si>
    <t>15年以上前に話題となったCMの効果で40代以上の層には一定の認知度がある。一方で近年広告宣伝費を抑制しており20代～30代の認知度は今一つである。</t>
    <rPh sb="2" eb="3">
      <t>ネン</t>
    </rPh>
    <rPh sb="3" eb="5">
      <t>イジョウ</t>
    </rPh>
    <rPh sb="5" eb="6">
      <t>マエ</t>
    </rPh>
    <rPh sb="7" eb="9">
      <t>ワダイ</t>
    </rPh>
    <rPh sb="16" eb="18">
      <t>コウカ</t>
    </rPh>
    <rPh sb="21" eb="22">
      <t>ダイ</t>
    </rPh>
    <rPh sb="22" eb="24">
      <t>イジョウ</t>
    </rPh>
    <rPh sb="25" eb="26">
      <t>ソウ</t>
    </rPh>
    <rPh sb="28" eb="30">
      <t>イッテイ</t>
    </rPh>
    <rPh sb="31" eb="34">
      <t>ニンチド</t>
    </rPh>
    <rPh sb="38" eb="40">
      <t>イッポウ</t>
    </rPh>
    <rPh sb="41" eb="43">
      <t>キンネン</t>
    </rPh>
    <rPh sb="43" eb="45">
      <t>コウコク</t>
    </rPh>
    <rPh sb="45" eb="48">
      <t>センデンヒ</t>
    </rPh>
    <rPh sb="49" eb="51">
      <t>ヨクセイ</t>
    </rPh>
    <rPh sb="57" eb="58">
      <t>ダイ</t>
    </rPh>
    <rPh sb="61" eb="62">
      <t>ダイ</t>
    </rPh>
    <rPh sb="63" eb="66">
      <t>ニンチド</t>
    </rPh>
    <rPh sb="67" eb="68">
      <t>イマ</t>
    </rPh>
    <rPh sb="68" eb="69">
      <t>ヒト</t>
    </rPh>
    <phoneticPr fontId="3"/>
  </si>
  <si>
    <t>税務上の繰越欠損金が多額にあるため法人税は考慮しない</t>
    <rPh sb="0" eb="2">
      <t>ゼイム</t>
    </rPh>
    <rPh sb="2" eb="3">
      <t>ジョウ</t>
    </rPh>
    <rPh sb="4" eb="6">
      <t>クリコシ</t>
    </rPh>
    <rPh sb="6" eb="9">
      <t>ケッソンキン</t>
    </rPh>
    <rPh sb="10" eb="12">
      <t>タガク</t>
    </rPh>
    <rPh sb="17" eb="19">
      <t>ホウジン</t>
    </rPh>
    <rPh sb="19" eb="20">
      <t>ゼイ</t>
    </rPh>
    <rPh sb="21" eb="23">
      <t>コウリョ</t>
    </rPh>
    <phoneticPr fontId="3"/>
  </si>
  <si>
    <t>後継予定者は常務の長男38歳。大学でバイオ研究を行い、卒業後は大手総合食品メーカーに勤務。勤務時代は営業職も経験している。社長たっての希望で3年前に帰沖。社長との意見衝突も多く、また古参幹部とのコミュニケーションがうまく取れず苦慮している。</t>
    <rPh sb="6" eb="8">
      <t>ジョウム</t>
    </rPh>
    <rPh sb="33" eb="35">
      <t>ソウゴウ</t>
    </rPh>
    <rPh sb="35" eb="37">
      <t>ショクヒン</t>
    </rPh>
    <rPh sb="77" eb="79">
      <t>シャチョウ</t>
    </rPh>
    <rPh sb="81" eb="83">
      <t>イケン</t>
    </rPh>
    <rPh sb="83" eb="85">
      <t>ショウトツ</t>
    </rPh>
    <rPh sb="86" eb="87">
      <t>オオ</t>
    </rPh>
    <rPh sb="93" eb="95">
      <t>カンブ</t>
    </rPh>
    <phoneticPr fontId="3"/>
  </si>
  <si>
    <t>財務実態把握のための検討事項</t>
    <rPh sb="0" eb="2">
      <t>ザイム</t>
    </rPh>
    <rPh sb="2" eb="4">
      <t>ジッタイ</t>
    </rPh>
    <rPh sb="4" eb="6">
      <t>ハアク</t>
    </rPh>
    <rPh sb="10" eb="12">
      <t>ケントウ</t>
    </rPh>
    <rPh sb="12" eb="14">
      <t>ジコウ</t>
    </rPh>
    <phoneticPr fontId="3"/>
  </si>
  <si>
    <t>2期損益計算書（財務会計・全部原価計算方式）</t>
    <rPh sb="1" eb="2">
      <t>キ</t>
    </rPh>
    <rPh sb="2" eb="7">
      <t>ソンエキケイサンショ</t>
    </rPh>
    <rPh sb="8" eb="10">
      <t>ザイム</t>
    </rPh>
    <rPh sb="10" eb="12">
      <t>カイケイ</t>
    </rPh>
    <rPh sb="13" eb="19">
      <t>ゼンブゲンカケイサン</t>
    </rPh>
    <rPh sb="19" eb="21">
      <t>ホウシキ</t>
    </rPh>
    <phoneticPr fontId="3"/>
  </si>
  <si>
    <t>進行期（54期）の短期利益計画（管理会計・直接原価計算方式）</t>
    <rPh sb="0" eb="2">
      <t>シンコウ</t>
    </rPh>
    <rPh sb="2" eb="3">
      <t>キ</t>
    </rPh>
    <rPh sb="6" eb="7">
      <t>キ</t>
    </rPh>
    <rPh sb="9" eb="11">
      <t>タンキ</t>
    </rPh>
    <rPh sb="11" eb="13">
      <t>リエキ</t>
    </rPh>
    <rPh sb="13" eb="15">
      <t>ケイカク</t>
    </rPh>
    <rPh sb="16" eb="18">
      <t>カンリ</t>
    </rPh>
    <rPh sb="18" eb="20">
      <t>カイケイ</t>
    </rPh>
    <rPh sb="21" eb="27">
      <t>チョクセツゲンカケイサン</t>
    </rPh>
    <rPh sb="27" eb="29">
      <t>ホウシキ</t>
    </rPh>
    <phoneticPr fontId="3"/>
  </si>
  <si>
    <t>課題簡素化のため消費税については考慮しない。</t>
    <rPh sb="0" eb="2">
      <t>カダイ</t>
    </rPh>
    <rPh sb="2" eb="5">
      <t>カンソカ</t>
    </rPh>
    <rPh sb="8" eb="11">
      <t>ショウヒゼイ</t>
    </rPh>
    <rPh sb="16" eb="18">
      <t>コウリョ</t>
    </rPh>
    <phoneticPr fontId="3"/>
  </si>
  <si>
    <t>単位：百万円</t>
    <rPh sb="0" eb="2">
      <t>タンイ</t>
    </rPh>
    <rPh sb="3" eb="6">
      <t>ヒャクマンエン</t>
    </rPh>
    <phoneticPr fontId="3"/>
  </si>
  <si>
    <t>No</t>
    <phoneticPr fontId="3"/>
  </si>
  <si>
    <t>製造原価には、減価償却費がそれぞれ52期16百万、53期15百万含まれている。</t>
    <rPh sb="0" eb="2">
      <t>セイゾウ</t>
    </rPh>
    <rPh sb="2" eb="4">
      <t>ゲンカ</t>
    </rPh>
    <rPh sb="7" eb="12">
      <t>ゲンカショウキャクヒ</t>
    </rPh>
    <rPh sb="19" eb="20">
      <t>キ</t>
    </rPh>
    <rPh sb="22" eb="24">
      <t>ヒャクマン</t>
    </rPh>
    <rPh sb="27" eb="28">
      <t>キ</t>
    </rPh>
    <rPh sb="30" eb="32">
      <t>ヒャクマン</t>
    </rPh>
    <rPh sb="32" eb="33">
      <t>フク</t>
    </rPh>
    <phoneticPr fontId="3"/>
  </si>
  <si>
    <t>2期貸借対照表　（単位：百万円）</t>
    <rPh sb="1" eb="2">
      <t>キ</t>
    </rPh>
    <rPh sb="2" eb="7">
      <t>タイシャクタイショウヒョウ</t>
    </rPh>
    <rPh sb="9" eb="11">
      <t>タンイ</t>
    </rPh>
    <rPh sb="12" eb="15">
      <t>ヒャクマンエン</t>
    </rPh>
    <phoneticPr fontId="3"/>
  </si>
  <si>
    <t>甲酒造株式会社の概要</t>
    <rPh sb="0" eb="1">
      <t>コウ</t>
    </rPh>
    <rPh sb="1" eb="3">
      <t>シュゾウ</t>
    </rPh>
    <rPh sb="3" eb="7">
      <t>カブシキガイシャ</t>
    </rPh>
    <rPh sb="8" eb="10">
      <t>ガイヨウ</t>
    </rPh>
    <phoneticPr fontId="3"/>
  </si>
  <si>
    <t>実態貸借対照表（単位：百万円）</t>
    <rPh sb="0" eb="2">
      <t>ジッタイ</t>
    </rPh>
    <rPh sb="2" eb="7">
      <t>タイシャクタイショウヒョウ</t>
    </rPh>
    <rPh sb="8" eb="10">
      <t>タンイ</t>
    </rPh>
    <rPh sb="11" eb="14">
      <t>ヒャクマンエン</t>
    </rPh>
    <phoneticPr fontId="3"/>
  </si>
  <si>
    <t>甲酒造の課題</t>
    <rPh sb="0" eb="1">
      <t>コウ</t>
    </rPh>
    <rPh sb="1" eb="3">
      <t>シュゾウ</t>
    </rPh>
    <rPh sb="4" eb="6">
      <t>カダイ</t>
    </rPh>
    <phoneticPr fontId="3"/>
  </si>
  <si>
    <t>他の顧客へ用いることや効果的な業務引継ぎのためにできることはあるか（知のストック）</t>
    <rPh sb="0" eb="1">
      <t>タ</t>
    </rPh>
    <rPh sb="2" eb="4">
      <t>コキャク</t>
    </rPh>
    <rPh sb="5" eb="6">
      <t>モチ</t>
    </rPh>
    <rPh sb="11" eb="14">
      <t>コウカテキ</t>
    </rPh>
    <rPh sb="15" eb="17">
      <t>ギョウム</t>
    </rPh>
    <rPh sb="17" eb="19">
      <t>ヒキツ</t>
    </rPh>
    <rPh sb="34" eb="35">
      <t>チ</t>
    </rPh>
    <phoneticPr fontId="3"/>
  </si>
  <si>
    <t>【検討にあたっての留意点】</t>
    <rPh sb="1" eb="3">
      <t>ケントウ</t>
    </rPh>
    <rPh sb="9" eb="12">
      <t>リュウイテン</t>
    </rPh>
    <phoneticPr fontId="3"/>
  </si>
  <si>
    <t>●</t>
    <phoneticPr fontId="3"/>
  </si>
  <si>
    <t>現状の実務慣行に捉われない自由な発想で取り組んでください。</t>
    <rPh sb="0" eb="2">
      <t>ゲンジョウ</t>
    </rPh>
    <rPh sb="3" eb="5">
      <t>ジツム</t>
    </rPh>
    <rPh sb="5" eb="7">
      <t>カンコウ</t>
    </rPh>
    <rPh sb="8" eb="9">
      <t>トラ</t>
    </rPh>
    <rPh sb="13" eb="15">
      <t>ジユウ</t>
    </rPh>
    <rPh sb="16" eb="18">
      <t>ハッソウ</t>
    </rPh>
    <rPh sb="19" eb="20">
      <t>ト</t>
    </rPh>
    <rPh sb="21" eb="22">
      <t>ク</t>
    </rPh>
    <phoneticPr fontId="3"/>
  </si>
  <si>
    <t>甲酒造の業務内容をより深く理解するためには、どのような質問が必要か？</t>
    <rPh sb="0" eb="1">
      <t>コウ</t>
    </rPh>
    <rPh sb="1" eb="3">
      <t>シュゾウ</t>
    </rPh>
    <rPh sb="4" eb="6">
      <t>ギョウム</t>
    </rPh>
    <rPh sb="6" eb="8">
      <t>ナイヨウ</t>
    </rPh>
    <rPh sb="11" eb="12">
      <t>フカ</t>
    </rPh>
    <rPh sb="13" eb="15">
      <t>リカイ</t>
    </rPh>
    <rPh sb="27" eb="29">
      <t>シツモン</t>
    </rPh>
    <rPh sb="30" eb="32">
      <t>ヒツヨウ</t>
    </rPh>
    <phoneticPr fontId="3"/>
  </si>
  <si>
    <t>販売割合は一般酒（非古酒）70％。古酒30％。一般酒は差別化の要素を自社で見出すことができず価格競争に巻き込まれている。古酒は品評会などで受賞歴があるものの、アピール力、提案力に欠け在庫は増加傾向にある。
社長は、古酒の商品価値に自信を持っているが、最終ユーザーが商品の良さを分からず売上が上がらないというのが口癖である。</t>
    <rPh sb="0" eb="2">
      <t>ハンバイ</t>
    </rPh>
    <rPh sb="2" eb="4">
      <t>ワリアイ</t>
    </rPh>
    <rPh sb="5" eb="7">
      <t>イッパン</t>
    </rPh>
    <rPh sb="7" eb="8">
      <t>サケ</t>
    </rPh>
    <rPh sb="9" eb="10">
      <t>ヒ</t>
    </rPh>
    <rPh sb="10" eb="12">
      <t>コシュ</t>
    </rPh>
    <rPh sb="17" eb="19">
      <t>コシュ</t>
    </rPh>
    <rPh sb="23" eb="25">
      <t>イッパン</t>
    </rPh>
    <rPh sb="25" eb="26">
      <t>サケ</t>
    </rPh>
    <rPh sb="27" eb="30">
      <t>サベツカ</t>
    </rPh>
    <rPh sb="31" eb="33">
      <t>ヨウソ</t>
    </rPh>
    <rPh sb="34" eb="36">
      <t>ジシャ</t>
    </rPh>
    <rPh sb="37" eb="39">
      <t>ミイダ</t>
    </rPh>
    <rPh sb="46" eb="48">
      <t>カカク</t>
    </rPh>
    <rPh sb="48" eb="50">
      <t>キョウソウ</t>
    </rPh>
    <rPh sb="51" eb="52">
      <t>マ</t>
    </rPh>
    <rPh sb="53" eb="54">
      <t>コ</t>
    </rPh>
    <rPh sb="60" eb="62">
      <t>コシュ</t>
    </rPh>
    <rPh sb="63" eb="65">
      <t>ヒンピョウ</t>
    </rPh>
    <rPh sb="65" eb="66">
      <t>カイ</t>
    </rPh>
    <rPh sb="69" eb="71">
      <t>ジュショウ</t>
    </rPh>
    <rPh sb="71" eb="72">
      <t>レキ</t>
    </rPh>
    <rPh sb="83" eb="84">
      <t>チカラ</t>
    </rPh>
    <rPh sb="85" eb="87">
      <t>テイアン</t>
    </rPh>
    <rPh sb="87" eb="88">
      <t>リョク</t>
    </rPh>
    <rPh sb="89" eb="90">
      <t>カ</t>
    </rPh>
    <rPh sb="91" eb="93">
      <t>ザイコ</t>
    </rPh>
    <rPh sb="94" eb="96">
      <t>ゾウカ</t>
    </rPh>
    <rPh sb="96" eb="98">
      <t>ケイコウ</t>
    </rPh>
    <rPh sb="103" eb="105">
      <t>シャチョウ</t>
    </rPh>
    <rPh sb="107" eb="109">
      <t>コシュ</t>
    </rPh>
    <rPh sb="110" eb="112">
      <t>ショウヒン</t>
    </rPh>
    <rPh sb="112" eb="114">
      <t>カチ</t>
    </rPh>
    <rPh sb="115" eb="117">
      <t>ジシン</t>
    </rPh>
    <rPh sb="118" eb="119">
      <t>モ</t>
    </rPh>
    <rPh sb="125" eb="127">
      <t>サイシュウ</t>
    </rPh>
    <rPh sb="132" eb="134">
      <t>ショウヒン</t>
    </rPh>
    <rPh sb="135" eb="136">
      <t>ヨ</t>
    </rPh>
    <rPh sb="138" eb="139">
      <t>ワ</t>
    </rPh>
    <rPh sb="142" eb="144">
      <t>ウリアゲ</t>
    </rPh>
    <rPh sb="145" eb="146">
      <t>ア</t>
    </rPh>
    <rPh sb="155" eb="157">
      <t>クチグセ</t>
    </rPh>
    <phoneticPr fontId="3"/>
  </si>
  <si>
    <t>創業以来依頼していた税理士が高齢のため引退することとなった。そこで、知人の紹介から複数の会計事務所をあたり、経営計画書と月次決算を推進している会計事務所と顧問契約を結ぶこととなった。進行期（54期）に入って契約を結び、今回直接原価計算方式による短期利益計画を作成した（4ページ参照）。
これを契機として財務の健全化を図るとともにPDCAを実践して、金融機関への報告もタイムリーに実施して協力してもらえる関係性を構築するのが常務の方針である。</t>
    <rPh sb="0" eb="2">
      <t>ソウギョウ</t>
    </rPh>
    <rPh sb="2" eb="4">
      <t>イライ</t>
    </rPh>
    <rPh sb="4" eb="6">
      <t>イライ</t>
    </rPh>
    <rPh sb="10" eb="13">
      <t>ゼイリシ</t>
    </rPh>
    <rPh sb="14" eb="16">
      <t>コウレイ</t>
    </rPh>
    <rPh sb="19" eb="21">
      <t>インタイ</t>
    </rPh>
    <rPh sb="34" eb="36">
      <t>チジン</t>
    </rPh>
    <rPh sb="37" eb="39">
      <t>ショウカイ</t>
    </rPh>
    <rPh sb="41" eb="43">
      <t>フクスウ</t>
    </rPh>
    <rPh sb="44" eb="46">
      <t>カイケイ</t>
    </rPh>
    <rPh sb="46" eb="48">
      <t>ジム</t>
    </rPh>
    <rPh sb="48" eb="49">
      <t>ショ</t>
    </rPh>
    <rPh sb="54" eb="56">
      <t>ケイエイ</t>
    </rPh>
    <rPh sb="56" eb="58">
      <t>ケイカク</t>
    </rPh>
    <rPh sb="58" eb="59">
      <t>ショ</t>
    </rPh>
    <rPh sb="60" eb="62">
      <t>ゲツジ</t>
    </rPh>
    <rPh sb="62" eb="64">
      <t>ケッサン</t>
    </rPh>
    <rPh sb="65" eb="67">
      <t>スイシン</t>
    </rPh>
    <rPh sb="71" eb="73">
      <t>カイケイ</t>
    </rPh>
    <rPh sb="73" eb="75">
      <t>ジム</t>
    </rPh>
    <rPh sb="75" eb="76">
      <t>ショ</t>
    </rPh>
    <rPh sb="77" eb="79">
      <t>コモン</t>
    </rPh>
    <rPh sb="79" eb="81">
      <t>ケイヤク</t>
    </rPh>
    <rPh sb="82" eb="83">
      <t>ムス</t>
    </rPh>
    <rPh sb="91" eb="93">
      <t>シンコウ</t>
    </rPh>
    <rPh sb="93" eb="94">
      <t>キ</t>
    </rPh>
    <rPh sb="97" eb="98">
      <t>キ</t>
    </rPh>
    <rPh sb="100" eb="101">
      <t>ハイ</t>
    </rPh>
    <rPh sb="103" eb="105">
      <t>ケイヤク</t>
    </rPh>
    <rPh sb="106" eb="107">
      <t>ムス</t>
    </rPh>
    <rPh sb="109" eb="111">
      <t>コンカイ</t>
    </rPh>
    <rPh sb="111" eb="113">
      <t>チョクセツ</t>
    </rPh>
    <rPh sb="113" eb="115">
      <t>ゲンカ</t>
    </rPh>
    <rPh sb="115" eb="117">
      <t>ケイサン</t>
    </rPh>
    <rPh sb="117" eb="119">
      <t>ホウシキ</t>
    </rPh>
    <rPh sb="122" eb="124">
      <t>タンキ</t>
    </rPh>
    <rPh sb="124" eb="126">
      <t>リエキ</t>
    </rPh>
    <rPh sb="126" eb="128">
      <t>ケイカク</t>
    </rPh>
    <rPh sb="129" eb="131">
      <t>サクセイ</t>
    </rPh>
    <rPh sb="138" eb="140">
      <t>サンショウ</t>
    </rPh>
    <rPh sb="146" eb="148">
      <t>ケイキ</t>
    </rPh>
    <rPh sb="151" eb="153">
      <t>ザイム</t>
    </rPh>
    <rPh sb="154" eb="157">
      <t>ケンゼンカ</t>
    </rPh>
    <rPh sb="158" eb="159">
      <t>ハカ</t>
    </rPh>
    <rPh sb="169" eb="171">
      <t>ジッセン</t>
    </rPh>
    <rPh sb="174" eb="178">
      <t>キンユウキカン</t>
    </rPh>
    <rPh sb="180" eb="182">
      <t>ホウコク</t>
    </rPh>
    <rPh sb="189" eb="191">
      <t>ジッシ</t>
    </rPh>
    <rPh sb="193" eb="195">
      <t>キョウリョク</t>
    </rPh>
    <rPh sb="201" eb="204">
      <t>カンケイセイ</t>
    </rPh>
    <rPh sb="205" eb="207">
      <t>コウチク</t>
    </rPh>
    <rPh sb="211" eb="213">
      <t>ジョウム</t>
    </rPh>
    <rPh sb="214" eb="216">
      <t>ホウシン</t>
    </rPh>
    <phoneticPr fontId="3"/>
  </si>
  <si>
    <t>18名（製造と管理部門の合計）。平均年齢は48歳（10年前は平均40歳）。</t>
    <rPh sb="2" eb="3">
      <t>メイ</t>
    </rPh>
    <rPh sb="4" eb="6">
      <t>セイゾウ</t>
    </rPh>
    <rPh sb="7" eb="9">
      <t>カンリ</t>
    </rPh>
    <rPh sb="9" eb="11">
      <t>ブモン</t>
    </rPh>
    <rPh sb="12" eb="14">
      <t>ゴウケイ</t>
    </rPh>
    <rPh sb="16" eb="18">
      <t>ヘイキン</t>
    </rPh>
    <rPh sb="18" eb="20">
      <t>ネンレイ</t>
    </rPh>
    <rPh sb="23" eb="24">
      <t>サイ</t>
    </rPh>
    <rPh sb="27" eb="29">
      <t>ネンマエ</t>
    </rPh>
    <rPh sb="30" eb="32">
      <t>ヘイキン</t>
    </rPh>
    <rPh sb="34" eb="35">
      <t>サイ</t>
    </rPh>
    <phoneticPr fontId="3"/>
  </si>
  <si>
    <t>勘定科目内訳明細書では一般酒と古酒が区分なかったためヒアリング等を実施した。棚卸表、貯蔵庫の現場確認、経常在庫の推移について売上台帳、入金状況とと照らし合わせると品質水準を満たしていない在庫が過去から含め1７M発生していることが確認された。
また、古酒の回転期間を分析するために必要な情報が整備されていない。融資との対応関係を考慮するためにも今後の課題である。</t>
    <rPh sb="0" eb="2">
      <t>カンジョウ</t>
    </rPh>
    <rPh sb="2" eb="4">
      <t>カモク</t>
    </rPh>
    <rPh sb="4" eb="9">
      <t>ウチワケメイサイショ</t>
    </rPh>
    <rPh sb="11" eb="13">
      <t>イッパン</t>
    </rPh>
    <rPh sb="13" eb="14">
      <t>サケ</t>
    </rPh>
    <rPh sb="15" eb="17">
      <t>コシュ</t>
    </rPh>
    <rPh sb="18" eb="20">
      <t>クブン</t>
    </rPh>
    <rPh sb="31" eb="32">
      <t>トウ</t>
    </rPh>
    <rPh sb="33" eb="35">
      <t>ジッシ</t>
    </rPh>
    <rPh sb="38" eb="40">
      <t>タナオロシ</t>
    </rPh>
    <rPh sb="40" eb="41">
      <t>ヒョウ</t>
    </rPh>
    <rPh sb="42" eb="45">
      <t>チョゾウコ</t>
    </rPh>
    <rPh sb="46" eb="48">
      <t>ゲンバ</t>
    </rPh>
    <rPh sb="48" eb="50">
      <t>カクニン</t>
    </rPh>
    <rPh sb="51" eb="53">
      <t>ケイジョウ</t>
    </rPh>
    <rPh sb="53" eb="55">
      <t>ザイコ</t>
    </rPh>
    <rPh sb="56" eb="58">
      <t>スイイ</t>
    </rPh>
    <rPh sb="62" eb="64">
      <t>ウリアゲ</t>
    </rPh>
    <rPh sb="64" eb="66">
      <t>ダイチョウ</t>
    </rPh>
    <rPh sb="67" eb="69">
      <t>ニュウキン</t>
    </rPh>
    <rPh sb="69" eb="71">
      <t>ジョウキョウ</t>
    </rPh>
    <rPh sb="73" eb="74">
      <t>テ</t>
    </rPh>
    <rPh sb="76" eb="77">
      <t>ア</t>
    </rPh>
    <rPh sb="81" eb="83">
      <t>ヒンシツ</t>
    </rPh>
    <rPh sb="83" eb="85">
      <t>スイジュン</t>
    </rPh>
    <rPh sb="86" eb="87">
      <t>ミ</t>
    </rPh>
    <rPh sb="93" eb="95">
      <t>ザイコ</t>
    </rPh>
    <rPh sb="96" eb="98">
      <t>カコ</t>
    </rPh>
    <rPh sb="100" eb="101">
      <t>フク</t>
    </rPh>
    <rPh sb="105" eb="107">
      <t>ハッセイ</t>
    </rPh>
    <rPh sb="114" eb="116">
      <t>カクニン</t>
    </rPh>
    <rPh sb="124" eb="126">
      <t>コシュ</t>
    </rPh>
    <rPh sb="127" eb="129">
      <t>カイテン</t>
    </rPh>
    <rPh sb="129" eb="131">
      <t>キカン</t>
    </rPh>
    <rPh sb="132" eb="134">
      <t>ブンセキ</t>
    </rPh>
    <rPh sb="139" eb="141">
      <t>ヒツヨウ</t>
    </rPh>
    <rPh sb="142" eb="144">
      <t>ジョウホウ</t>
    </rPh>
    <rPh sb="145" eb="147">
      <t>セイビ</t>
    </rPh>
    <rPh sb="154" eb="156">
      <t>ユウシ</t>
    </rPh>
    <rPh sb="158" eb="160">
      <t>タイオウ</t>
    </rPh>
    <rPh sb="160" eb="162">
      <t>カンケイ</t>
    </rPh>
    <rPh sb="163" eb="165">
      <t>コウリョ</t>
    </rPh>
    <rPh sb="171" eb="173">
      <t>コンゴ</t>
    </rPh>
    <rPh sb="174" eb="176">
      <t>カダイ</t>
    </rPh>
    <phoneticPr fontId="3"/>
  </si>
  <si>
    <t>直近の3期は経常損失となっている。52期（前期）に東京営業所閉鎖。東京での営業活動は業績貢献が無く、収益減少の要因とはなっていない。</t>
    <rPh sb="0" eb="2">
      <t>チョッキン</t>
    </rPh>
    <rPh sb="4" eb="5">
      <t>キ</t>
    </rPh>
    <rPh sb="6" eb="8">
      <t>ケイジョウ</t>
    </rPh>
    <rPh sb="8" eb="10">
      <t>ソンシツ</t>
    </rPh>
    <rPh sb="19" eb="20">
      <t>キ</t>
    </rPh>
    <rPh sb="21" eb="23">
      <t>ゼンキ</t>
    </rPh>
    <rPh sb="25" eb="27">
      <t>トウキョウ</t>
    </rPh>
    <rPh sb="27" eb="30">
      <t>エイギョウショ</t>
    </rPh>
    <rPh sb="30" eb="32">
      <t>ヘイサ</t>
    </rPh>
    <rPh sb="33" eb="35">
      <t>トウキョウ</t>
    </rPh>
    <rPh sb="37" eb="39">
      <t>エイギョウ</t>
    </rPh>
    <rPh sb="39" eb="41">
      <t>カツドウ</t>
    </rPh>
    <rPh sb="42" eb="44">
      <t>ギョウセキ</t>
    </rPh>
    <rPh sb="44" eb="46">
      <t>コウケン</t>
    </rPh>
    <rPh sb="47" eb="48">
      <t>ナ</t>
    </rPh>
    <rPh sb="50" eb="52">
      <t>シュウエキ</t>
    </rPh>
    <rPh sb="52" eb="54">
      <t>ゲンショウ</t>
    </rPh>
    <rPh sb="55" eb="57">
      <t>ヨウイン</t>
    </rPh>
    <phoneticPr fontId="3"/>
  </si>
  <si>
    <t>組替え後
月返済額</t>
    <rPh sb="0" eb="2">
      <t>クミカ</t>
    </rPh>
    <rPh sb="3" eb="4">
      <t>ゴ</t>
    </rPh>
    <rPh sb="5" eb="6">
      <t>ツキ</t>
    </rPh>
    <rPh sb="6" eb="8">
      <t>ヘンサイ</t>
    </rPh>
    <rPh sb="8" eb="9">
      <t>ガク</t>
    </rPh>
    <phoneticPr fontId="3"/>
  </si>
  <si>
    <t>金融債務合計</t>
    <rPh sb="0" eb="2">
      <t>キンユウ</t>
    </rPh>
    <rPh sb="2" eb="4">
      <t>サイム</t>
    </rPh>
    <rPh sb="4" eb="6">
      <t>ゴウケイ</t>
    </rPh>
    <phoneticPr fontId="3"/>
  </si>
  <si>
    <t>補足</t>
    <rPh sb="0" eb="2">
      <t>ホソク</t>
    </rPh>
    <phoneticPr fontId="3"/>
  </si>
  <si>
    <t>保全</t>
    <rPh sb="0" eb="2">
      <t>ホゼン</t>
    </rPh>
    <phoneticPr fontId="3"/>
  </si>
  <si>
    <t>【既存】</t>
    <rPh sb="1" eb="3">
      <t>キゾン</t>
    </rPh>
    <phoneticPr fontId="3"/>
  </si>
  <si>
    <t>【組替え後】</t>
    <rPh sb="1" eb="3">
      <t>クミカ</t>
    </rPh>
    <rPh sb="4" eb="5">
      <t>ゴ</t>
    </rPh>
    <phoneticPr fontId="3"/>
  </si>
  <si>
    <t>提案事項等</t>
    <rPh sb="0" eb="2">
      <t>テイアン</t>
    </rPh>
    <rPh sb="2" eb="4">
      <t>ジコウ</t>
    </rPh>
    <rPh sb="4" eb="5">
      <t>トウ</t>
    </rPh>
    <phoneticPr fontId="3"/>
  </si>
  <si>
    <t>得意先別及び月別売上計画表から逆算した短期利益計画を作成。毎月予実検討会を実施しPDCAを回す。常務とITに明るい中途採用社員（課長級）の2年に渡るEコマース、多言語化整備が進み新しいチャネルの開拓を推進する。</t>
    <rPh sb="0" eb="3">
      <t>トクイサキ</t>
    </rPh>
    <rPh sb="3" eb="4">
      <t>ベツ</t>
    </rPh>
    <rPh sb="4" eb="5">
      <t>オヨ</t>
    </rPh>
    <rPh sb="6" eb="8">
      <t>ツキベツ</t>
    </rPh>
    <rPh sb="8" eb="10">
      <t>ウリアゲ</t>
    </rPh>
    <rPh sb="10" eb="12">
      <t>ケイカク</t>
    </rPh>
    <rPh sb="12" eb="13">
      <t>ヒョウ</t>
    </rPh>
    <rPh sb="15" eb="17">
      <t>ギャクサン</t>
    </rPh>
    <rPh sb="19" eb="21">
      <t>タンキ</t>
    </rPh>
    <rPh sb="21" eb="23">
      <t>リエキ</t>
    </rPh>
    <rPh sb="23" eb="25">
      <t>ケイカク</t>
    </rPh>
    <rPh sb="26" eb="28">
      <t>サクセイ</t>
    </rPh>
    <rPh sb="29" eb="31">
      <t>マイツキ</t>
    </rPh>
    <rPh sb="31" eb="33">
      <t>ヨジツ</t>
    </rPh>
    <rPh sb="33" eb="36">
      <t>ケントウカイ</t>
    </rPh>
    <rPh sb="37" eb="39">
      <t>ジッシ</t>
    </rPh>
    <rPh sb="45" eb="46">
      <t>マワ</t>
    </rPh>
    <rPh sb="48" eb="50">
      <t>ジョウム</t>
    </rPh>
    <rPh sb="54" eb="55">
      <t>アカ</t>
    </rPh>
    <rPh sb="57" eb="59">
      <t>チュウト</t>
    </rPh>
    <rPh sb="59" eb="61">
      <t>サイヨウ</t>
    </rPh>
    <rPh sb="61" eb="63">
      <t>シャイン</t>
    </rPh>
    <rPh sb="64" eb="67">
      <t>カチョウキュウ</t>
    </rPh>
    <rPh sb="70" eb="71">
      <t>ネン</t>
    </rPh>
    <rPh sb="72" eb="73">
      <t>ワタ</t>
    </rPh>
    <rPh sb="80" eb="83">
      <t>タゲンゴ</t>
    </rPh>
    <rPh sb="83" eb="84">
      <t>カ</t>
    </rPh>
    <rPh sb="84" eb="86">
      <t>セイビ</t>
    </rPh>
    <rPh sb="87" eb="88">
      <t>スス</t>
    </rPh>
    <rPh sb="89" eb="90">
      <t>アタラ</t>
    </rPh>
    <rPh sb="97" eb="99">
      <t>カイタク</t>
    </rPh>
    <rPh sb="100" eb="102">
      <t>スイシン</t>
    </rPh>
    <phoneticPr fontId="3"/>
  </si>
  <si>
    <t>融資組替え提案例</t>
    <rPh sb="0" eb="2">
      <t>ユウシ</t>
    </rPh>
    <rPh sb="2" eb="4">
      <t>クミカ</t>
    </rPh>
    <rPh sb="5" eb="7">
      <t>テイアン</t>
    </rPh>
    <rPh sb="7" eb="8">
      <t>レイ</t>
    </rPh>
    <phoneticPr fontId="3"/>
  </si>
  <si>
    <t>検討事項の一例（あくまでも例示です。検討事項は自ら設定していただいて構いません）</t>
    <rPh sb="0" eb="2">
      <t>ケントウ</t>
    </rPh>
    <rPh sb="2" eb="4">
      <t>ジコウ</t>
    </rPh>
    <rPh sb="5" eb="7">
      <t>イチレイ</t>
    </rPh>
    <rPh sb="13" eb="15">
      <t>レイジ</t>
    </rPh>
    <rPh sb="18" eb="20">
      <t>ケントウ</t>
    </rPh>
    <rPh sb="20" eb="22">
      <t>ジコウ</t>
    </rPh>
    <rPh sb="23" eb="24">
      <t>ミズカ</t>
    </rPh>
    <rPh sb="25" eb="27">
      <t>セッテイ</t>
    </rPh>
    <rPh sb="34" eb="35">
      <t>カマ</t>
    </rPh>
    <phoneticPr fontId="3"/>
  </si>
  <si>
    <t>グループワークの検討事項例示</t>
    <rPh sb="8" eb="10">
      <t>ケントウ</t>
    </rPh>
    <rPh sb="10" eb="12">
      <t>ジコウ</t>
    </rPh>
    <rPh sb="12" eb="14">
      <t>レイジ</t>
    </rPh>
    <phoneticPr fontId="3"/>
  </si>
  <si>
    <t>検討メモ（利用は自由です。任意のメモ作成でもOKです。発表用の下書きとしてご利用ください。）</t>
    <rPh sb="0" eb="2">
      <t>ケントウ</t>
    </rPh>
    <rPh sb="5" eb="7">
      <t>リヨウ</t>
    </rPh>
    <rPh sb="8" eb="10">
      <t>ジユウ</t>
    </rPh>
    <rPh sb="13" eb="15">
      <t>ニンイ</t>
    </rPh>
    <rPh sb="18" eb="20">
      <t>サクセイ</t>
    </rPh>
    <rPh sb="27" eb="29">
      <t>ハッピョウ</t>
    </rPh>
    <rPh sb="29" eb="30">
      <t>ヨウ</t>
    </rPh>
    <rPh sb="31" eb="33">
      <t>シタガ</t>
    </rPh>
    <rPh sb="38" eb="40">
      <t>リヨウ</t>
    </rPh>
    <phoneticPr fontId="3"/>
  </si>
  <si>
    <t>先方が消化不良にならないために最大2つ</t>
    <rPh sb="0" eb="2">
      <t>センポウ</t>
    </rPh>
    <rPh sb="3" eb="5">
      <t>ショウカ</t>
    </rPh>
    <rPh sb="5" eb="7">
      <t>フリョウ</t>
    </rPh>
    <rPh sb="15" eb="17">
      <t>サイダイ</t>
    </rPh>
    <phoneticPr fontId="3"/>
  </si>
  <si>
    <t>その結果、金融機関から見た、経営者に提案する経営上のアドバイスは何か？</t>
    <rPh sb="2" eb="4">
      <t>ケッカ</t>
    </rPh>
    <rPh sb="14" eb="17">
      <t>ケイエイシャ</t>
    </rPh>
    <rPh sb="18" eb="20">
      <t>テイアン</t>
    </rPh>
    <rPh sb="32" eb="33">
      <t>ナニ</t>
    </rPh>
    <phoneticPr fontId="3"/>
  </si>
  <si>
    <t>借入金の組み替え等を実施できるとしたら、どのように組み立てるか？自由な発想で取り組んでください。</t>
    <rPh sb="0" eb="2">
      <t>カリイレ</t>
    </rPh>
    <rPh sb="2" eb="3">
      <t>キン</t>
    </rPh>
    <rPh sb="4" eb="5">
      <t>ク</t>
    </rPh>
    <rPh sb="6" eb="7">
      <t>カ</t>
    </rPh>
    <rPh sb="8" eb="9">
      <t>トウ</t>
    </rPh>
    <rPh sb="10" eb="12">
      <t>ジッシ</t>
    </rPh>
    <rPh sb="23" eb="24">
      <t>ク</t>
    </rPh>
    <rPh sb="25" eb="26">
      <t>タ</t>
    </rPh>
    <rPh sb="30" eb="32">
      <t>ジユウ</t>
    </rPh>
    <rPh sb="33" eb="35">
      <t>ハッソウ</t>
    </rPh>
    <rPh sb="36" eb="37">
      <t>ト</t>
    </rPh>
    <rPh sb="38" eb="39">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</si>
</sst>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theme="1"/>
      <name val="メイリオ"/>
      <family val="2"/>
      <charset val="128"/>
    </font>
    <font>
      <sz val="11"/>
      <color theme="1"/>
      <name val="游ゴシック"/>
      <family val="2"/>
      <charset val="128"/>
      <scheme val="minor"/>
    </font>
    <font>
      <sz val="10"/>
      <color theme="1"/>
      <name val="メイリオ"/>
      <family val="2"/>
      <charset val="128"/>
    </font>
    <font>
      <sz val="6"/>
      <name val="メイリオ"/>
      <family val="2"/>
      <charset val="128"/>
    </font>
    <font>
      <sz val="14"/>
      <color theme="1"/>
      <name val="メイリオ"/>
      <family val="2"/>
      <charset val="128"/>
    </font>
    <font>
      <sz val="12"/>
      <color theme="1"/>
      <name val="メイリオ"/>
      <family val="3"/>
      <charset val="128"/>
    </font>
    <font>
      <sz val="9"/>
      <color theme="1"/>
      <name val="メイリオ"/>
      <family val="2"/>
      <charset val="128"/>
    </font>
    <font>
      <sz val="11"/>
      <color theme="1"/>
      <name val="メイリオ"/>
      <family val="2"/>
      <charset val="128"/>
    </font>
    <font>
      <sz val="16"/>
      <color theme="1"/>
      <name val="メイリオ"/>
      <family val="2"/>
      <charset val="128"/>
    </font>
    <font>
      <sz val="14"/>
      <color theme="1"/>
      <name val="メイリオ"/>
      <family val="3"/>
      <charset val="128"/>
    </font>
    <font>
      <sz val="24"/>
      <color theme="1"/>
      <name val="メイリオ"/>
      <family val="3"/>
      <charset val="128"/>
    </font>
    <font>
      <sz val="22"/>
      <color theme="1"/>
      <name val="メイリオ"/>
      <family val="2"/>
      <charset val="128"/>
    </font>
    <font>
      <sz val="10.5"/>
      <color theme="1"/>
      <name val="游ゴシック"/>
      <family val="3"/>
      <charset val="128"/>
      <scheme val="minor"/>
    </font>
    <font>
      <sz val="10.5"/>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4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auto="1"/>
      </left>
      <right/>
      <top/>
      <bottom/>
      <diagonal/>
    </border>
    <border>
      <left style="thick">
        <color auto="1"/>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ck">
        <color auto="1"/>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diagonal/>
    </border>
    <border>
      <left style="thin">
        <color indexed="64"/>
      </left>
      <right style="thick">
        <color auto="1"/>
      </right>
      <top/>
      <bottom style="medium">
        <color indexed="64"/>
      </bottom>
      <diagonal/>
    </border>
    <border>
      <left style="thin">
        <color indexed="64"/>
      </left>
      <right style="thick">
        <color auto="1"/>
      </right>
      <top/>
      <bottom/>
      <diagonal/>
    </border>
    <border>
      <left style="thin">
        <color indexed="64"/>
      </left>
      <right style="thick">
        <color auto="1"/>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ck">
        <color auto="1"/>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auto="1"/>
      </left>
      <right/>
      <top style="medium">
        <color indexed="64"/>
      </top>
      <bottom style="hair">
        <color auto="1"/>
      </bottom>
      <diagonal/>
    </border>
    <border>
      <left/>
      <right style="thin">
        <color indexed="64"/>
      </right>
      <top style="medium">
        <color indexed="64"/>
      </top>
      <bottom style="hair">
        <color auto="1"/>
      </bottom>
      <diagonal/>
    </border>
    <border>
      <left style="thick">
        <color auto="1"/>
      </left>
      <right/>
      <top style="thin">
        <color auto="1"/>
      </top>
      <bottom style="hair">
        <color auto="1"/>
      </bottom>
      <diagonal/>
    </border>
    <border>
      <left/>
      <right style="thin">
        <color indexed="64"/>
      </right>
      <top style="thin">
        <color auto="1"/>
      </top>
      <bottom style="hair">
        <color auto="1"/>
      </bottom>
      <diagonal/>
    </border>
    <border>
      <left style="thick">
        <color auto="1"/>
      </left>
      <right/>
      <top/>
      <bottom style="hair">
        <color auto="1"/>
      </bottom>
      <diagonal/>
    </border>
    <border>
      <left style="thin">
        <color indexed="64"/>
      </left>
      <right style="thin">
        <color indexed="64"/>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2" xfId="0" applyBorder="1">
      <alignment vertical="center"/>
    </xf>
    <xf numFmtId="0" fontId="0" fillId="0" borderId="0" xfId="0" applyAlignment="1">
      <alignment horizontal="right" vertical="center"/>
    </xf>
    <xf numFmtId="0" fontId="4"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3" xfId="0" applyBorder="1">
      <alignment vertical="center"/>
    </xf>
    <xf numFmtId="0" fontId="0" fillId="0" borderId="15" xfId="0" applyBorder="1">
      <alignment vertical="center"/>
    </xf>
    <xf numFmtId="0" fontId="0" fillId="0" borderId="7" xfId="0" applyBorder="1" applyAlignment="1">
      <alignment horizontal="center" vertical="center"/>
    </xf>
    <xf numFmtId="0" fontId="0" fillId="0" borderId="16" xfId="0" applyBorder="1">
      <alignment vertical="center"/>
    </xf>
    <xf numFmtId="0" fontId="0" fillId="0" borderId="10"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19" xfId="0" applyBorder="1">
      <alignment vertical="center"/>
    </xf>
    <xf numFmtId="0" fontId="0" fillId="0" borderId="24" xfId="0" applyBorder="1">
      <alignment vertical="center"/>
    </xf>
    <xf numFmtId="0" fontId="0" fillId="0" borderId="25" xfId="0" applyBorder="1">
      <alignment vertical="center"/>
    </xf>
    <xf numFmtId="0" fontId="0" fillId="0" borderId="23" xfId="0" applyBorder="1">
      <alignment vertical="center"/>
    </xf>
    <xf numFmtId="0" fontId="0" fillId="0" borderId="27" xfId="0" applyBorder="1">
      <alignment vertical="center"/>
    </xf>
    <xf numFmtId="0" fontId="0" fillId="0" borderId="28" xfId="0" applyBorder="1">
      <alignment vertical="center"/>
    </xf>
    <xf numFmtId="0" fontId="0" fillId="0" borderId="26"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6" fillId="0" borderId="14" xfId="0" applyFont="1"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5" fillId="0" borderId="0" xfId="0" applyFont="1" applyAlignment="1">
      <alignment horizontal="centerContinuous" vertical="center"/>
    </xf>
    <xf numFmtId="0" fontId="0" fillId="0" borderId="37" xfId="0" applyBorder="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lignment vertical="center"/>
    </xf>
    <xf numFmtId="0" fontId="0" fillId="0" borderId="36" xfId="0" applyBorder="1">
      <alignment vertical="center"/>
    </xf>
    <xf numFmtId="0" fontId="0" fillId="0" borderId="36" xfId="0"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9" xfId="0" applyBorder="1">
      <alignment vertical="center"/>
    </xf>
    <xf numFmtId="0" fontId="0" fillId="0" borderId="6" xfId="0" applyBorder="1" applyAlignment="1">
      <alignment vertical="center" wrapText="1"/>
    </xf>
    <xf numFmtId="0" fontId="0" fillId="0" borderId="43" xfId="0" applyBorder="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18" xfId="0" applyBorder="1" applyAlignment="1">
      <alignment vertical="center" wrapText="1"/>
    </xf>
    <xf numFmtId="0" fontId="0" fillId="0" borderId="43" xfId="0" applyBorder="1" applyAlignment="1">
      <alignment vertical="center" wrapText="1"/>
    </xf>
    <xf numFmtId="0" fontId="7" fillId="0" borderId="0" xfId="0" applyFont="1">
      <alignment vertical="center"/>
    </xf>
    <xf numFmtId="38" fontId="0" fillId="0" borderId="6" xfId="1" applyFont="1" applyBorder="1">
      <alignment vertical="center"/>
    </xf>
    <xf numFmtId="38" fontId="0" fillId="2" borderId="6" xfId="1" applyFont="1" applyFill="1" applyBorder="1">
      <alignment vertical="center"/>
    </xf>
    <xf numFmtId="0" fontId="0" fillId="0" borderId="6" xfId="0" applyBorder="1" applyAlignment="1">
      <alignment horizontal="right" vertical="center"/>
    </xf>
    <xf numFmtId="38" fontId="0" fillId="0" borderId="6" xfId="1" applyFont="1" applyFill="1" applyBorder="1">
      <alignment vertical="center"/>
    </xf>
    <xf numFmtId="0" fontId="0" fillId="0" borderId="18" xfId="0" applyBorder="1" applyAlignment="1">
      <alignment horizontal="center" vertical="center"/>
    </xf>
    <xf numFmtId="38" fontId="0" fillId="0" borderId="18" xfId="1" applyFont="1" applyBorder="1">
      <alignment vertical="center"/>
    </xf>
    <xf numFmtId="38" fontId="0" fillId="2" borderId="18" xfId="1" applyFont="1" applyFill="1" applyBorder="1">
      <alignment vertical="center"/>
    </xf>
    <xf numFmtId="0" fontId="0" fillId="0" borderId="43" xfId="0" applyBorder="1" applyAlignment="1">
      <alignment horizontal="center" vertical="center"/>
    </xf>
    <xf numFmtId="0" fontId="0" fillId="0" borderId="43" xfId="0" applyBorder="1" applyAlignment="1">
      <alignment horizontal="center" vertical="center" wrapText="1"/>
    </xf>
    <xf numFmtId="0" fontId="8" fillId="0" borderId="0" xfId="0" applyFont="1">
      <alignment vertical="center"/>
    </xf>
    <xf numFmtId="0" fontId="9" fillId="0" borderId="0" xfId="0" applyFont="1" applyAlignment="1">
      <alignment horizontal="centerContinuous" vertical="center"/>
    </xf>
    <xf numFmtId="0" fontId="0" fillId="0" borderId="44" xfId="0" applyBorder="1">
      <alignment vertical="center"/>
    </xf>
    <xf numFmtId="0" fontId="0" fillId="0" borderId="45" xfId="0" applyBorder="1">
      <alignment vertical="center"/>
    </xf>
    <xf numFmtId="38" fontId="0" fillId="0" borderId="6" xfId="1" applyFont="1" applyFill="1" applyBorder="1" applyAlignment="1">
      <alignment vertical="center" wrapText="1"/>
    </xf>
    <xf numFmtId="38" fontId="0" fillId="0" borderId="6" xfId="1" applyFont="1" applyBorder="1" applyAlignment="1">
      <alignment vertical="center" wrapText="1"/>
    </xf>
    <xf numFmtId="0" fontId="9" fillId="0" borderId="0" xfId="0" applyFont="1" applyAlignment="1">
      <alignment horizontal="left" vertical="center"/>
    </xf>
    <xf numFmtId="0" fontId="10" fillId="0" borderId="6" xfId="0" applyFont="1" applyBorder="1" applyAlignment="1">
      <alignment horizontal="center" vertical="center"/>
    </xf>
    <xf numFmtId="0" fontId="11" fillId="0" borderId="0" xfId="0" applyFont="1">
      <alignment vertical="center"/>
    </xf>
    <xf numFmtId="38" fontId="0" fillId="0" borderId="18" xfId="1" applyFont="1" applyFill="1" applyBorder="1" applyAlignment="1">
      <alignment vertical="center" wrapText="1"/>
    </xf>
    <xf numFmtId="0" fontId="5" fillId="0" borderId="6" xfId="0" applyFont="1" applyBorder="1" applyAlignment="1">
      <alignment horizontal="center" vertical="center"/>
    </xf>
    <xf numFmtId="0" fontId="12" fillId="0" borderId="0" xfId="2" applyFont="1">
      <alignment vertical="center"/>
    </xf>
    <xf numFmtId="0" fontId="13" fillId="0" borderId="0" xfId="2" applyFo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610451</xdr:colOff>
      <xdr:row>15</xdr:row>
      <xdr:rowOff>143354</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6096851" cy="3429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15</xdr:row>
      <xdr:rowOff>161925</xdr:rowOff>
    </xdr:from>
    <xdr:to>
      <xdr:col>4</xdr:col>
      <xdr:colOff>751332</xdr:colOff>
      <xdr:row>17</xdr:row>
      <xdr:rowOff>200025</xdr:rowOff>
    </xdr:to>
    <xdr:sp macro="" textlink="">
      <xdr:nvSpPr>
        <xdr:cNvPr id="2" name="矢印: 下 1">
          <a:extLst>
            <a:ext uri="{FF2B5EF4-FFF2-40B4-BE49-F238E27FC236}">
              <a16:creationId xmlns:a16="http://schemas.microsoft.com/office/drawing/2014/main" id="{8FB8CFE2-0CEF-1ACD-28FB-2B6B9A43560F}"/>
            </a:ext>
          </a:extLst>
        </xdr:cNvPr>
        <xdr:cNvSpPr/>
      </xdr:nvSpPr>
      <xdr:spPr>
        <a:xfrm>
          <a:off x="4114800" y="4105275"/>
          <a:ext cx="484632"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E17" sqref="E17"/>
    </sheetView>
  </sheetViews>
  <sheetFormatPr defaultRowHeight="17.25" x14ac:dyDescent="0.4"/>
  <cols>
    <col min="1" max="16384" width="9" style="82"/>
  </cols>
  <sheetData>
    <row r="1" spans="1:1" x14ac:dyDescent="0.4">
      <c r="A1" s="83"/>
    </row>
  </sheetData>
  <phoneticPr fontId="3"/>
  <pageMargins left="0.78740157480314965" right="0.78740157480314965" top="0.78740157480314965" bottom="0.78740157480314965" header="0.31496062992125984" footer="0.31496062992125984"/>
  <pageSetup paperSize="9" orientation="portrait" r:id="rId1"/>
  <headerFooter>
    <oddHeader>&amp;L&amp;10【機密性2情報】</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31"/>
  <sheetViews>
    <sheetView zoomScaleNormal="100" workbookViewId="0">
      <selection activeCell="C13" sqref="C13"/>
    </sheetView>
  </sheetViews>
  <sheetFormatPr defaultRowHeight="16.5" x14ac:dyDescent="0.4"/>
  <cols>
    <col min="1" max="1" width="6.125" customWidth="1"/>
    <col min="2" max="2" width="15.375" customWidth="1"/>
    <col min="3" max="3" width="15.125" customWidth="1"/>
    <col min="4" max="4" width="13.875" customWidth="1"/>
    <col min="5" max="5" width="11.375" customWidth="1"/>
    <col min="6" max="6" width="12.375" customWidth="1"/>
    <col min="7" max="7" width="22.75" customWidth="1"/>
    <col min="8" max="8" width="21.625" customWidth="1"/>
  </cols>
  <sheetData>
    <row r="1" spans="1:8" ht="32.25" customHeight="1" x14ac:dyDescent="0.4">
      <c r="A1" s="5" t="s">
        <v>161</v>
      </c>
    </row>
    <row r="2" spans="1:8" ht="28.5" customHeight="1" x14ac:dyDescent="0.4">
      <c r="A2" s="77" t="s">
        <v>157</v>
      </c>
      <c r="B2" s="77"/>
    </row>
    <row r="3" spans="1:8" ht="51" customHeight="1" thickBot="1" x14ac:dyDescent="0.45">
      <c r="A3" s="69" t="s">
        <v>137</v>
      </c>
      <c r="B3" s="69" t="s">
        <v>76</v>
      </c>
      <c r="C3" s="69" t="s">
        <v>77</v>
      </c>
      <c r="D3" s="69" t="s">
        <v>78</v>
      </c>
      <c r="E3" s="69" t="s">
        <v>84</v>
      </c>
      <c r="F3" s="70" t="s">
        <v>85</v>
      </c>
      <c r="G3" s="69" t="s">
        <v>79</v>
      </c>
      <c r="H3" s="69" t="s">
        <v>156</v>
      </c>
    </row>
    <row r="4" spans="1:8" ht="17.25" thickTop="1" x14ac:dyDescent="0.4">
      <c r="A4" s="66">
        <v>1</v>
      </c>
      <c r="B4" s="24" t="s">
        <v>96</v>
      </c>
      <c r="C4" s="24" t="s">
        <v>80</v>
      </c>
      <c r="D4" s="67">
        <v>35000</v>
      </c>
      <c r="E4" s="68"/>
      <c r="F4" s="67"/>
      <c r="G4" s="24" t="s">
        <v>86</v>
      </c>
      <c r="H4" s="24" t="s">
        <v>97</v>
      </c>
    </row>
    <row r="5" spans="1:8" x14ac:dyDescent="0.4">
      <c r="A5" s="9">
        <v>2</v>
      </c>
      <c r="B5" s="8" t="s">
        <v>98</v>
      </c>
      <c r="C5" s="8" t="s">
        <v>80</v>
      </c>
      <c r="D5" s="62">
        <v>45000</v>
      </c>
      <c r="E5" s="63"/>
      <c r="F5" s="62"/>
      <c r="G5" s="8" t="s">
        <v>86</v>
      </c>
      <c r="H5" s="8" t="s">
        <v>93</v>
      </c>
    </row>
    <row r="6" spans="1:8" x14ac:dyDescent="0.4">
      <c r="A6" s="9"/>
      <c r="B6" s="8"/>
      <c r="C6" s="64" t="s">
        <v>82</v>
      </c>
      <c r="D6" s="62">
        <f>SUM(D4:D5)</f>
        <v>80000</v>
      </c>
      <c r="E6" s="65"/>
      <c r="F6" s="62"/>
      <c r="G6" s="8"/>
      <c r="H6" s="8"/>
    </row>
    <row r="7" spans="1:8" x14ac:dyDescent="0.4">
      <c r="A7" s="9">
        <v>3</v>
      </c>
      <c r="B7" s="8" t="s">
        <v>88</v>
      </c>
      <c r="C7" s="8" t="s">
        <v>81</v>
      </c>
      <c r="D7" s="62">
        <v>42000</v>
      </c>
      <c r="E7" s="62">
        <v>700</v>
      </c>
      <c r="F7" s="62">
        <v>0</v>
      </c>
      <c r="G7" s="8" t="s">
        <v>87</v>
      </c>
      <c r="H7" s="8" t="s">
        <v>93</v>
      </c>
    </row>
    <row r="8" spans="1:8" x14ac:dyDescent="0.4">
      <c r="A8" s="9">
        <v>4</v>
      </c>
      <c r="B8" s="8" t="s">
        <v>88</v>
      </c>
      <c r="C8" s="8" t="s">
        <v>81</v>
      </c>
      <c r="D8" s="62">
        <v>30000</v>
      </c>
      <c r="E8" s="62">
        <v>200</v>
      </c>
      <c r="F8" s="62">
        <v>50</v>
      </c>
      <c r="G8" s="8" t="s">
        <v>86</v>
      </c>
      <c r="H8" s="8" t="s">
        <v>101</v>
      </c>
    </row>
    <row r="9" spans="1:8" x14ac:dyDescent="0.4">
      <c r="A9" s="9">
        <v>5</v>
      </c>
      <c r="B9" s="8" t="s">
        <v>96</v>
      </c>
      <c r="C9" s="8" t="s">
        <v>81</v>
      </c>
      <c r="D9" s="62">
        <v>96000</v>
      </c>
      <c r="E9" s="62">
        <v>400</v>
      </c>
      <c r="F9" s="62">
        <v>100</v>
      </c>
      <c r="G9" s="8" t="s">
        <v>89</v>
      </c>
      <c r="H9" s="8" t="s">
        <v>97</v>
      </c>
    </row>
    <row r="10" spans="1:8" x14ac:dyDescent="0.4">
      <c r="A10" s="9">
        <v>6</v>
      </c>
      <c r="B10" s="8" t="s">
        <v>98</v>
      </c>
      <c r="C10" s="8" t="s">
        <v>81</v>
      </c>
      <c r="D10" s="62">
        <v>50000</v>
      </c>
      <c r="E10" s="62">
        <v>500</v>
      </c>
      <c r="F10" s="62">
        <v>125</v>
      </c>
      <c r="G10" s="8" t="s">
        <v>90</v>
      </c>
      <c r="H10" s="8" t="s">
        <v>92</v>
      </c>
    </row>
    <row r="11" spans="1:8" x14ac:dyDescent="0.4">
      <c r="A11" s="9">
        <v>7</v>
      </c>
      <c r="B11" s="8" t="s">
        <v>98</v>
      </c>
      <c r="C11" s="8" t="s">
        <v>81</v>
      </c>
      <c r="D11" s="62">
        <v>12000</v>
      </c>
      <c r="E11" s="62">
        <v>200</v>
      </c>
      <c r="F11" s="62">
        <v>0</v>
      </c>
      <c r="G11" s="8" t="s">
        <v>86</v>
      </c>
      <c r="H11" s="8" t="s">
        <v>95</v>
      </c>
    </row>
    <row r="12" spans="1:8" x14ac:dyDescent="0.4">
      <c r="A12" s="9">
        <v>8</v>
      </c>
      <c r="B12" s="8" t="s">
        <v>96</v>
      </c>
      <c r="C12" s="8" t="s">
        <v>81</v>
      </c>
      <c r="D12" s="62">
        <v>80000</v>
      </c>
      <c r="E12" s="62">
        <v>650</v>
      </c>
      <c r="F12" s="62">
        <v>0</v>
      </c>
      <c r="G12" s="8" t="s">
        <v>91</v>
      </c>
      <c r="H12" s="8" t="s">
        <v>92</v>
      </c>
    </row>
    <row r="13" spans="1:8" x14ac:dyDescent="0.4">
      <c r="A13" s="9">
        <v>9</v>
      </c>
      <c r="B13" s="8" t="s">
        <v>99</v>
      </c>
      <c r="C13" s="8" t="s">
        <v>81</v>
      </c>
      <c r="D13" s="62">
        <v>30000</v>
      </c>
      <c r="E13" s="62">
        <v>250</v>
      </c>
      <c r="F13" s="62">
        <v>0</v>
      </c>
      <c r="G13" s="8" t="s">
        <v>87</v>
      </c>
      <c r="H13" s="8" t="s">
        <v>94</v>
      </c>
    </row>
    <row r="14" spans="1:8" x14ac:dyDescent="0.4">
      <c r="A14" s="8"/>
      <c r="B14" s="8"/>
      <c r="C14" s="64" t="s">
        <v>83</v>
      </c>
      <c r="D14" s="62">
        <f>SUM(D7:D13)</f>
        <v>340000</v>
      </c>
      <c r="E14" s="62">
        <f>SUM(E7:E13)</f>
        <v>2900</v>
      </c>
      <c r="F14" s="62">
        <f>SUM(F7:F13)</f>
        <v>275</v>
      </c>
      <c r="G14" s="8"/>
      <c r="H14" s="8"/>
    </row>
    <row r="15" spans="1:8" x14ac:dyDescent="0.4">
      <c r="A15" s="8"/>
      <c r="B15" s="8"/>
      <c r="C15" s="64" t="s">
        <v>154</v>
      </c>
      <c r="D15" s="62">
        <f>D6+D14</f>
        <v>420000</v>
      </c>
      <c r="E15" s="76">
        <f>E14</f>
        <v>2900</v>
      </c>
      <c r="F15" s="62"/>
      <c r="G15" s="8"/>
      <c r="H15" s="8"/>
    </row>
    <row r="18" spans="1:8" ht="22.5" x14ac:dyDescent="0.4">
      <c r="A18" s="77" t="s">
        <v>158</v>
      </c>
    </row>
    <row r="20" spans="1:8" ht="33.75" thickBot="1" x14ac:dyDescent="0.45">
      <c r="A20" s="69" t="s">
        <v>137</v>
      </c>
      <c r="B20" s="69" t="s">
        <v>76</v>
      </c>
      <c r="C20" s="69" t="s">
        <v>77</v>
      </c>
      <c r="D20" s="69" t="s">
        <v>78</v>
      </c>
      <c r="E20" s="70" t="s">
        <v>153</v>
      </c>
      <c r="F20" s="70" t="s">
        <v>155</v>
      </c>
      <c r="G20" s="69" t="s">
        <v>79</v>
      </c>
      <c r="H20" s="69" t="s">
        <v>156</v>
      </c>
    </row>
    <row r="21" spans="1:8" ht="17.25" thickTop="1" x14ac:dyDescent="0.4">
      <c r="A21" s="66"/>
      <c r="B21" s="24"/>
      <c r="C21" s="24"/>
      <c r="D21" s="67"/>
      <c r="E21" s="80"/>
      <c r="F21" s="67"/>
      <c r="G21" s="24"/>
      <c r="H21" s="24"/>
    </row>
    <row r="22" spans="1:8" x14ac:dyDescent="0.4">
      <c r="A22" s="9"/>
      <c r="B22" s="8"/>
      <c r="C22" s="8"/>
      <c r="D22" s="62"/>
      <c r="E22" s="75"/>
      <c r="F22" s="62"/>
      <c r="G22" s="8"/>
      <c r="H22" s="8"/>
    </row>
    <row r="23" spans="1:8" x14ac:dyDescent="0.4">
      <c r="A23" s="9"/>
      <c r="B23" s="8"/>
      <c r="C23" s="8"/>
      <c r="D23" s="62"/>
      <c r="E23" s="75"/>
      <c r="F23" s="62"/>
      <c r="G23" s="8"/>
      <c r="H23" s="8"/>
    </row>
    <row r="24" spans="1:8" x14ac:dyDescent="0.4">
      <c r="A24" s="9"/>
      <c r="B24" s="8"/>
      <c r="C24" s="8"/>
      <c r="D24" s="62"/>
      <c r="E24" s="75"/>
      <c r="F24" s="62"/>
      <c r="G24" s="8"/>
      <c r="H24" s="8"/>
    </row>
    <row r="25" spans="1:8" x14ac:dyDescent="0.4">
      <c r="A25" s="9"/>
      <c r="B25" s="8"/>
      <c r="C25" s="64"/>
      <c r="D25" s="62"/>
      <c r="E25" s="75"/>
      <c r="F25" s="62"/>
      <c r="G25" s="8"/>
      <c r="H25" s="8"/>
    </row>
    <row r="26" spans="1:8" x14ac:dyDescent="0.4">
      <c r="A26" s="9"/>
      <c r="B26" s="8"/>
      <c r="C26" s="8"/>
      <c r="D26" s="62"/>
      <c r="E26" s="76"/>
      <c r="F26" s="62"/>
      <c r="G26" s="8"/>
      <c r="H26" s="8"/>
    </row>
    <row r="27" spans="1:8" x14ac:dyDescent="0.4">
      <c r="A27" s="9"/>
      <c r="B27" s="8"/>
      <c r="C27" s="8"/>
      <c r="D27" s="62"/>
      <c r="E27" s="76"/>
      <c r="F27" s="62"/>
      <c r="G27" s="8"/>
      <c r="H27" s="8"/>
    </row>
    <row r="28" spans="1:8" x14ac:dyDescent="0.4">
      <c r="A28" s="9"/>
      <c r="B28" s="8"/>
      <c r="C28" s="8"/>
      <c r="D28" s="62"/>
      <c r="E28" s="76"/>
      <c r="F28" s="62"/>
      <c r="G28" s="8"/>
      <c r="H28" s="8"/>
    </row>
    <row r="29" spans="1:8" x14ac:dyDescent="0.4">
      <c r="A29" s="8"/>
      <c r="B29" s="8"/>
      <c r="C29" s="64"/>
      <c r="D29" s="62"/>
      <c r="E29" s="76"/>
      <c r="F29" s="62"/>
      <c r="G29" s="8"/>
      <c r="H29" s="8"/>
    </row>
    <row r="30" spans="1:8" x14ac:dyDescent="0.4">
      <c r="A30" s="9"/>
      <c r="B30" s="8"/>
      <c r="C30" s="8"/>
      <c r="D30" s="62"/>
      <c r="E30" s="75"/>
      <c r="F30" s="62"/>
      <c r="G30" s="8"/>
      <c r="H30" s="8"/>
    </row>
    <row r="31" spans="1:8" x14ac:dyDescent="0.4">
      <c r="A31" s="8"/>
      <c r="B31" s="8"/>
      <c r="C31" s="64"/>
      <c r="D31" s="62"/>
      <c r="E31" s="76"/>
      <c r="F31" s="62"/>
      <c r="G31" s="8"/>
      <c r="H31" s="8"/>
    </row>
  </sheetData>
  <phoneticPr fontId="3"/>
  <pageMargins left="0.70866141732283472" right="0.70866141732283472" top="0.74803149606299213" bottom="0.74803149606299213" header="0.31496062992125984" footer="0.31496062992125984"/>
  <pageSetup paperSize="9" scale="80" firstPageNumber="9" orientation="landscape" useFirstPageNumber="1" r:id="rId1"/>
  <headerFooter>
    <oddFooter>&amp;P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2"/>
  <sheetViews>
    <sheetView zoomScaleNormal="100" workbookViewId="0">
      <selection activeCell="C13" sqref="C13"/>
    </sheetView>
  </sheetViews>
  <sheetFormatPr defaultRowHeight="16.5" x14ac:dyDescent="0.4"/>
  <cols>
    <col min="2" max="2" width="72.25" customWidth="1"/>
    <col min="3" max="3" width="116.125" customWidth="1"/>
  </cols>
  <sheetData>
    <row r="1" spans="1:3" ht="65.25" customHeight="1" x14ac:dyDescent="0.4">
      <c r="A1" s="79" t="s">
        <v>164</v>
      </c>
    </row>
    <row r="2" spans="1:3" ht="54.75" customHeight="1" x14ac:dyDescent="0.4">
      <c r="A2" s="8"/>
      <c r="B2" s="78" t="s">
        <v>49</v>
      </c>
      <c r="C2" s="78" t="s">
        <v>159</v>
      </c>
    </row>
    <row r="3" spans="1:3" ht="35.1" customHeight="1" x14ac:dyDescent="0.4">
      <c r="A3" s="8"/>
      <c r="B3" s="81"/>
      <c r="C3" s="81"/>
    </row>
    <row r="4" spans="1:3" ht="35.1" customHeight="1" x14ac:dyDescent="0.4">
      <c r="A4" s="8"/>
      <c r="B4" s="8"/>
      <c r="C4" s="8"/>
    </row>
    <row r="5" spans="1:3" ht="35.1" customHeight="1" x14ac:dyDescent="0.4">
      <c r="A5" s="8"/>
      <c r="B5" s="8"/>
      <c r="C5" s="8"/>
    </row>
    <row r="6" spans="1:3" ht="35.1" customHeight="1" x14ac:dyDescent="0.4">
      <c r="A6" s="8"/>
      <c r="B6" s="8"/>
      <c r="C6" s="8"/>
    </row>
    <row r="7" spans="1:3" ht="35.1" customHeight="1" x14ac:dyDescent="0.4">
      <c r="A7" s="8"/>
      <c r="B7" s="8"/>
      <c r="C7" s="8"/>
    </row>
    <row r="8" spans="1:3" ht="35.1" customHeight="1" x14ac:dyDescent="0.4">
      <c r="A8" s="8"/>
      <c r="B8" s="8"/>
      <c r="C8" s="8"/>
    </row>
    <row r="9" spans="1:3" ht="35.1" customHeight="1" x14ac:dyDescent="0.4">
      <c r="A9" s="8"/>
      <c r="B9" s="8"/>
      <c r="C9" s="8"/>
    </row>
    <row r="10" spans="1:3" ht="35.1" customHeight="1" x14ac:dyDescent="0.4">
      <c r="A10" s="8"/>
      <c r="B10" s="8"/>
      <c r="C10" s="8"/>
    </row>
    <row r="11" spans="1:3" ht="35.1" customHeight="1" x14ac:dyDescent="0.4">
      <c r="A11" s="8"/>
      <c r="B11" s="8"/>
      <c r="C11" s="8"/>
    </row>
    <row r="12" spans="1:3" ht="35.1" customHeight="1" x14ac:dyDescent="0.4">
      <c r="A12" s="8"/>
      <c r="B12" s="8"/>
      <c r="C12" s="8"/>
    </row>
    <row r="13" spans="1:3" ht="35.1" customHeight="1" x14ac:dyDescent="0.4">
      <c r="A13" s="8"/>
      <c r="B13" s="8"/>
      <c r="C13" s="8"/>
    </row>
    <row r="14" spans="1:3" ht="35.1" customHeight="1" x14ac:dyDescent="0.4">
      <c r="A14" s="8"/>
      <c r="B14" s="8"/>
      <c r="C14" s="8"/>
    </row>
    <row r="15" spans="1:3" ht="35.1" customHeight="1" x14ac:dyDescent="0.4">
      <c r="A15" s="8"/>
      <c r="B15" s="8"/>
      <c r="C15" s="8"/>
    </row>
    <row r="16" spans="1:3" ht="35.1" customHeight="1" x14ac:dyDescent="0.4">
      <c r="A16" s="8"/>
      <c r="B16" s="8"/>
      <c r="C16" s="8"/>
    </row>
    <row r="17" spans="1:3" ht="35.1" customHeight="1" x14ac:dyDescent="0.4">
      <c r="A17" s="8"/>
      <c r="B17" s="8"/>
      <c r="C17" s="8"/>
    </row>
    <row r="18" spans="1:3" ht="35.1" customHeight="1" x14ac:dyDescent="0.4">
      <c r="A18" s="8"/>
      <c r="B18" s="8"/>
      <c r="C18" s="8"/>
    </row>
    <row r="19" spans="1:3" ht="35.1" customHeight="1" x14ac:dyDescent="0.4">
      <c r="A19" s="8"/>
      <c r="B19" s="8"/>
      <c r="C19" s="8"/>
    </row>
    <row r="20" spans="1:3" ht="35.1" customHeight="1" x14ac:dyDescent="0.4">
      <c r="A20" s="8"/>
      <c r="B20" s="8"/>
      <c r="C20" s="8"/>
    </row>
    <row r="21" spans="1:3" ht="35.1" customHeight="1" x14ac:dyDescent="0.4">
      <c r="A21" s="8"/>
      <c r="B21" s="8"/>
      <c r="C21" s="8"/>
    </row>
    <row r="22" spans="1:3" ht="35.1" customHeight="1" x14ac:dyDescent="0.4">
      <c r="A22" s="8"/>
      <c r="B22" s="8"/>
      <c r="C22" s="8"/>
    </row>
    <row r="23" spans="1:3" ht="35.1" customHeight="1" x14ac:dyDescent="0.4">
      <c r="A23" s="16"/>
      <c r="B23" s="15"/>
    </row>
    <row r="24" spans="1:3" ht="35.1" customHeight="1" x14ac:dyDescent="0.4">
      <c r="A24" s="16"/>
      <c r="B24" s="15"/>
    </row>
    <row r="25" spans="1:3" ht="35.1" customHeight="1" x14ac:dyDescent="0.4">
      <c r="A25" s="16"/>
      <c r="B25" s="15"/>
    </row>
    <row r="26" spans="1:3" ht="35.1" customHeight="1" x14ac:dyDescent="0.4">
      <c r="A26" s="16"/>
      <c r="B26" s="15"/>
    </row>
    <row r="27" spans="1:3" ht="35.1" customHeight="1" x14ac:dyDescent="0.4">
      <c r="A27" s="16"/>
      <c r="B27" s="15"/>
    </row>
    <row r="28" spans="1:3" ht="35.1" customHeight="1" x14ac:dyDescent="0.4">
      <c r="A28" s="16"/>
      <c r="B28" s="15"/>
    </row>
    <row r="29" spans="1:3" ht="35.1" customHeight="1" x14ac:dyDescent="0.4">
      <c r="A29" s="16"/>
      <c r="B29" s="15"/>
    </row>
    <row r="30" spans="1:3" ht="35.1" customHeight="1" x14ac:dyDescent="0.4">
      <c r="A30" s="16"/>
      <c r="B30" s="15"/>
    </row>
    <row r="31" spans="1:3" ht="35.1" customHeight="1" x14ac:dyDescent="0.4">
      <c r="A31" s="16"/>
      <c r="B31" s="15"/>
    </row>
    <row r="32" spans="1:3" ht="35.1" customHeight="1" x14ac:dyDescent="0.4">
      <c r="A32" s="16"/>
      <c r="B32" s="15"/>
    </row>
    <row r="33" spans="1:2" ht="35.1" customHeight="1" x14ac:dyDescent="0.4">
      <c r="A33" s="16"/>
      <c r="B33" s="15"/>
    </row>
    <row r="34" spans="1:2" ht="35.1" customHeight="1" x14ac:dyDescent="0.4">
      <c r="A34" s="16"/>
      <c r="B34" s="15"/>
    </row>
    <row r="35" spans="1:2" ht="35.1" customHeight="1" x14ac:dyDescent="0.4">
      <c r="A35" s="16"/>
      <c r="B35" s="15"/>
    </row>
    <row r="36" spans="1:2" ht="35.1" customHeight="1" x14ac:dyDescent="0.4">
      <c r="A36" s="16"/>
      <c r="B36" s="15"/>
    </row>
    <row r="37" spans="1:2" ht="35.1" customHeight="1" x14ac:dyDescent="0.4">
      <c r="A37" s="16"/>
      <c r="B37" s="15"/>
    </row>
    <row r="38" spans="1:2" ht="35.1" customHeight="1" x14ac:dyDescent="0.4">
      <c r="A38" s="16"/>
      <c r="B38" s="15"/>
    </row>
    <row r="39" spans="1:2" ht="35.1" customHeight="1" x14ac:dyDescent="0.4">
      <c r="A39" s="16"/>
      <c r="B39" s="15"/>
    </row>
    <row r="40" spans="1:2" ht="35.1" customHeight="1" x14ac:dyDescent="0.4">
      <c r="A40" s="16"/>
      <c r="B40" s="15"/>
    </row>
    <row r="41" spans="1:2" ht="35.1" customHeight="1" x14ac:dyDescent="0.4">
      <c r="A41" s="16"/>
      <c r="B41" s="15"/>
    </row>
    <row r="42" spans="1:2" ht="35.1" customHeight="1" x14ac:dyDescent="0.4">
      <c r="A42" s="16"/>
      <c r="B42" s="15"/>
    </row>
  </sheetData>
  <phoneticPr fontId="3"/>
  <pageMargins left="0.70866141732283472" right="0.70866141732283472" top="0.74803149606299213" bottom="0.74803149606299213" header="0.31496062992125984" footer="0.31496062992125984"/>
  <pageSetup paperSize="9" scale="59" firstPageNumber="10" orientation="landscape" useFirstPageNumber="1"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zoomScale="110" zoomScaleNormal="110" workbookViewId="0">
      <selection activeCell="C13" sqref="C13"/>
    </sheetView>
  </sheetViews>
  <sheetFormatPr defaultRowHeight="16.5" x14ac:dyDescent="0.4"/>
  <cols>
    <col min="2" max="2" width="26.75" customWidth="1"/>
    <col min="3" max="3" width="89.875" customWidth="1"/>
  </cols>
  <sheetData>
    <row r="1" spans="1:3" ht="54" customHeight="1" x14ac:dyDescent="0.4">
      <c r="A1" s="71" t="s">
        <v>140</v>
      </c>
    </row>
    <row r="3" spans="1:3" ht="30.75" customHeight="1" thickBot="1" x14ac:dyDescent="0.45">
      <c r="B3" s="56" t="s">
        <v>48</v>
      </c>
      <c r="C3" s="60" t="s">
        <v>53</v>
      </c>
    </row>
    <row r="4" spans="1:3" ht="27" customHeight="1" thickTop="1" x14ac:dyDescent="0.4">
      <c r="B4" s="24" t="s">
        <v>103</v>
      </c>
      <c r="C4" s="59" t="s">
        <v>125</v>
      </c>
    </row>
    <row r="5" spans="1:3" ht="66" x14ac:dyDescent="0.4">
      <c r="B5" s="8" t="s">
        <v>104</v>
      </c>
      <c r="C5" s="55" t="s">
        <v>113</v>
      </c>
    </row>
    <row r="6" spans="1:3" ht="54" customHeight="1" x14ac:dyDescent="0.4">
      <c r="B6" s="8" t="s">
        <v>112</v>
      </c>
      <c r="C6" s="55" t="s">
        <v>131</v>
      </c>
    </row>
    <row r="7" spans="1:3" ht="33" x14ac:dyDescent="0.4">
      <c r="B7" s="8" t="s">
        <v>105</v>
      </c>
      <c r="C7" s="55" t="s">
        <v>152</v>
      </c>
    </row>
    <row r="8" spans="1:3" x14ac:dyDescent="0.4">
      <c r="B8" s="8" t="s">
        <v>107</v>
      </c>
      <c r="C8" s="55" t="s">
        <v>108</v>
      </c>
    </row>
    <row r="9" spans="1:3" x14ac:dyDescent="0.4">
      <c r="B9" s="8" t="s">
        <v>109</v>
      </c>
      <c r="C9" s="55" t="s">
        <v>150</v>
      </c>
    </row>
    <row r="10" spans="1:3" x14ac:dyDescent="0.4">
      <c r="B10" s="8" t="s">
        <v>110</v>
      </c>
      <c r="C10" s="55" t="s">
        <v>127</v>
      </c>
    </row>
    <row r="11" spans="1:3" ht="39" customHeight="1" x14ac:dyDescent="0.4">
      <c r="B11" s="8" t="s">
        <v>128</v>
      </c>
      <c r="C11" s="55" t="s">
        <v>129</v>
      </c>
    </row>
    <row r="12" spans="1:3" ht="66" x14ac:dyDescent="0.4">
      <c r="B12" s="8" t="s">
        <v>111</v>
      </c>
      <c r="C12" s="55" t="s">
        <v>148</v>
      </c>
    </row>
    <row r="13" spans="1:3" ht="33" x14ac:dyDescent="0.4">
      <c r="B13" s="8" t="s">
        <v>115</v>
      </c>
      <c r="C13" s="55" t="s">
        <v>114</v>
      </c>
    </row>
    <row r="14" spans="1:3" ht="82.5" x14ac:dyDescent="0.4">
      <c r="B14" s="8" t="s">
        <v>116</v>
      </c>
      <c r="C14" s="55" t="s">
        <v>149</v>
      </c>
    </row>
    <row r="15" spans="1:3" x14ac:dyDescent="0.4">
      <c r="C15" s="1"/>
    </row>
    <row r="16" spans="1:3" x14ac:dyDescent="0.4">
      <c r="C16" s="1"/>
    </row>
    <row r="17" spans="3:3" x14ac:dyDescent="0.4">
      <c r="C17" s="1"/>
    </row>
    <row r="18" spans="3:3" x14ac:dyDescent="0.4">
      <c r="C18" s="1"/>
    </row>
    <row r="19" spans="3:3" x14ac:dyDescent="0.4">
      <c r="C19" s="1"/>
    </row>
    <row r="20" spans="3:3" x14ac:dyDescent="0.4">
      <c r="C20" s="1"/>
    </row>
    <row r="21" spans="3:3" x14ac:dyDescent="0.4">
      <c r="C21" s="1"/>
    </row>
    <row r="22" spans="3:3" x14ac:dyDescent="0.4">
      <c r="C22" s="1"/>
    </row>
    <row r="23" spans="3:3" x14ac:dyDescent="0.4">
      <c r="C23" s="1"/>
    </row>
    <row r="24" spans="3:3" x14ac:dyDescent="0.4">
      <c r="C24" s="1"/>
    </row>
    <row r="25" spans="3:3" x14ac:dyDescent="0.4">
      <c r="C25" s="1"/>
    </row>
    <row r="26" spans="3:3" x14ac:dyDescent="0.4">
      <c r="C26" s="1"/>
    </row>
    <row r="27" spans="3:3" x14ac:dyDescent="0.4">
      <c r="C27" s="1"/>
    </row>
    <row r="28" spans="3:3" x14ac:dyDescent="0.4">
      <c r="C28" s="1"/>
    </row>
    <row r="29" spans="3:3" x14ac:dyDescent="0.4">
      <c r="C29" s="1"/>
    </row>
    <row r="30" spans="3:3" x14ac:dyDescent="0.4">
      <c r="C30" s="1"/>
    </row>
    <row r="31" spans="3:3" x14ac:dyDescent="0.4">
      <c r="C31" s="1"/>
    </row>
    <row r="32" spans="3:3" x14ac:dyDescent="0.4">
      <c r="C32" s="1"/>
    </row>
    <row r="33" spans="3:3" x14ac:dyDescent="0.4">
      <c r="C33" s="1"/>
    </row>
    <row r="34" spans="3:3" x14ac:dyDescent="0.4">
      <c r="C34" s="1"/>
    </row>
    <row r="35" spans="3:3" x14ac:dyDescent="0.4">
      <c r="C35" s="1"/>
    </row>
    <row r="36" spans="3:3" x14ac:dyDescent="0.4">
      <c r="C36" s="1"/>
    </row>
    <row r="37" spans="3:3" x14ac:dyDescent="0.4">
      <c r="C37" s="1"/>
    </row>
    <row r="38" spans="3:3" x14ac:dyDescent="0.4">
      <c r="C38" s="1"/>
    </row>
    <row r="39" spans="3:3" x14ac:dyDescent="0.4">
      <c r="C39" s="1"/>
    </row>
    <row r="40" spans="3:3" x14ac:dyDescent="0.4">
      <c r="C40" s="1"/>
    </row>
    <row r="41" spans="3:3" x14ac:dyDescent="0.4">
      <c r="C41" s="1"/>
    </row>
    <row r="42" spans="3:3" x14ac:dyDescent="0.4">
      <c r="C42" s="1"/>
    </row>
    <row r="43" spans="3:3" x14ac:dyDescent="0.4">
      <c r="C43" s="1"/>
    </row>
    <row r="44" spans="3:3" x14ac:dyDescent="0.4">
      <c r="C44" s="1"/>
    </row>
    <row r="45" spans="3:3" x14ac:dyDescent="0.4">
      <c r="C45" s="1"/>
    </row>
    <row r="46" spans="3:3" x14ac:dyDescent="0.4">
      <c r="C46" s="1"/>
    </row>
    <row r="47" spans="3:3" x14ac:dyDescent="0.4">
      <c r="C47" s="1"/>
    </row>
    <row r="48" spans="3:3" x14ac:dyDescent="0.4">
      <c r="C48" s="1"/>
    </row>
  </sheetData>
  <phoneticPr fontId="3"/>
  <pageMargins left="0.70866141732283472" right="0.70866141732283472" top="0.74803149606299213" bottom="0.74803149606299213" header="0.31496062992125984" footer="0.31496062992125984"/>
  <pageSetup paperSize="9" scale="87" orientation="landscape"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zoomScaleNormal="100" workbookViewId="0">
      <selection activeCell="C13" sqref="C13"/>
    </sheetView>
  </sheetViews>
  <sheetFormatPr defaultRowHeight="16.5" x14ac:dyDescent="0.4"/>
  <cols>
    <col min="1" max="1" width="12.75" customWidth="1"/>
    <col min="2" max="2" width="13" customWidth="1"/>
    <col min="3" max="4" width="11.375" customWidth="1"/>
    <col min="5" max="5" width="12.75" customWidth="1"/>
    <col min="6" max="6" width="13" customWidth="1"/>
    <col min="7" max="8" width="11.375" customWidth="1"/>
  </cols>
  <sheetData>
    <row r="1" spans="1:9" ht="45" customHeight="1" x14ac:dyDescent="0.4">
      <c r="A1" s="45" t="s">
        <v>139</v>
      </c>
      <c r="B1" s="45"/>
      <c r="C1" s="45"/>
      <c r="D1" s="45"/>
      <c r="E1" s="45"/>
      <c r="F1" s="45"/>
      <c r="G1" s="45"/>
      <c r="H1" s="45"/>
    </row>
    <row r="2" spans="1:9" x14ac:dyDescent="0.4">
      <c r="A2" s="10"/>
      <c r="B2" s="19"/>
      <c r="C2" s="20" t="s">
        <v>123</v>
      </c>
      <c r="D2" s="27" t="s">
        <v>124</v>
      </c>
      <c r="E2" s="11"/>
      <c r="F2" s="19"/>
      <c r="G2" s="25" t="s">
        <v>123</v>
      </c>
      <c r="H2" s="12" t="s">
        <v>124</v>
      </c>
    </row>
    <row r="3" spans="1:9" ht="17.25" thickBot="1" x14ac:dyDescent="0.45">
      <c r="A3" s="13"/>
      <c r="B3" s="21"/>
      <c r="C3" s="22" t="s">
        <v>36</v>
      </c>
      <c r="D3" s="28" t="s">
        <v>37</v>
      </c>
      <c r="E3" s="7"/>
      <c r="F3" s="21"/>
      <c r="G3" s="26" t="s">
        <v>36</v>
      </c>
      <c r="H3" s="14" t="s">
        <v>37</v>
      </c>
      <c r="I3" s="15"/>
    </row>
    <row r="4" spans="1:9" x14ac:dyDescent="0.4">
      <c r="A4" s="31" t="s">
        <v>0</v>
      </c>
      <c r="B4" s="32"/>
      <c r="C4" s="31">
        <f>SUM(C5:C9)</f>
        <v>366</v>
      </c>
      <c r="D4" s="33">
        <f>SUM(D5:D9)</f>
        <v>392</v>
      </c>
      <c r="E4" s="37" t="s">
        <v>1</v>
      </c>
      <c r="F4" s="32"/>
      <c r="G4" s="32">
        <f>SUM(G5:G9)</f>
        <v>88</v>
      </c>
      <c r="H4" s="38">
        <f>SUM(H5:H9)</f>
        <v>116</v>
      </c>
    </row>
    <row r="5" spans="1:9" x14ac:dyDescent="0.4">
      <c r="A5" s="15"/>
      <c r="B5" s="23" t="s">
        <v>2</v>
      </c>
      <c r="C5" s="15">
        <v>75</v>
      </c>
      <c r="D5" s="29">
        <v>60</v>
      </c>
      <c r="E5" s="6"/>
      <c r="F5" s="23" t="s">
        <v>3</v>
      </c>
      <c r="G5" s="23">
        <v>12</v>
      </c>
      <c r="H5" s="16">
        <v>14</v>
      </c>
    </row>
    <row r="6" spans="1:9" x14ac:dyDescent="0.4">
      <c r="A6" s="15"/>
      <c r="B6" s="23" t="s">
        <v>4</v>
      </c>
      <c r="C6" s="15">
        <v>56</v>
      </c>
      <c r="D6" s="29">
        <v>72</v>
      </c>
      <c r="E6" s="6"/>
      <c r="F6" s="23" t="s">
        <v>5</v>
      </c>
      <c r="G6" s="23">
        <v>12</v>
      </c>
      <c r="H6" s="16">
        <v>12</v>
      </c>
    </row>
    <row r="7" spans="1:9" x14ac:dyDescent="0.4">
      <c r="A7" s="15"/>
      <c r="B7" s="23" t="s">
        <v>6</v>
      </c>
      <c r="C7" s="15">
        <v>204</v>
      </c>
      <c r="D7" s="29">
        <v>220</v>
      </c>
      <c r="E7" s="6"/>
      <c r="F7" s="23" t="s">
        <v>7</v>
      </c>
      <c r="G7" s="23">
        <v>55</v>
      </c>
      <c r="H7" s="16">
        <v>80</v>
      </c>
    </row>
    <row r="8" spans="1:9" x14ac:dyDescent="0.4">
      <c r="A8" s="15"/>
      <c r="B8" s="23" t="s">
        <v>8</v>
      </c>
      <c r="C8" s="15">
        <v>22</v>
      </c>
      <c r="D8" s="29">
        <v>30</v>
      </c>
      <c r="E8" s="6"/>
      <c r="F8" s="23" t="s">
        <v>9</v>
      </c>
      <c r="G8" s="23">
        <v>9</v>
      </c>
      <c r="H8" s="16">
        <v>10</v>
      </c>
    </row>
    <row r="9" spans="1:9" x14ac:dyDescent="0.4">
      <c r="A9" s="2"/>
      <c r="B9" s="24" t="s">
        <v>10</v>
      </c>
      <c r="C9" s="2">
        <v>9</v>
      </c>
      <c r="D9" s="30">
        <v>10</v>
      </c>
      <c r="E9" s="6"/>
      <c r="F9" s="23"/>
      <c r="G9" s="23"/>
      <c r="H9" s="16"/>
    </row>
    <row r="10" spans="1:9" x14ac:dyDescent="0.4">
      <c r="A10" s="34" t="s">
        <v>11</v>
      </c>
      <c r="B10" s="35"/>
      <c r="C10" s="34">
        <f>C11+C16</f>
        <v>424</v>
      </c>
      <c r="D10" s="36">
        <f>D11+D16</f>
        <v>408</v>
      </c>
      <c r="E10" s="39" t="s">
        <v>12</v>
      </c>
      <c r="F10" s="35"/>
      <c r="G10" s="35">
        <f>G11</f>
        <v>343</v>
      </c>
      <c r="H10" s="40">
        <f>H11</f>
        <v>340</v>
      </c>
    </row>
    <row r="11" spans="1:9" x14ac:dyDescent="0.4">
      <c r="A11" s="15" t="s">
        <v>13</v>
      </c>
      <c r="B11" s="23"/>
      <c r="C11" s="15">
        <f>SUM(C12:C15)</f>
        <v>339</v>
      </c>
      <c r="D11" s="29">
        <f>SUM(D12:D15)</f>
        <v>321</v>
      </c>
      <c r="E11" s="6"/>
      <c r="F11" s="23" t="s">
        <v>14</v>
      </c>
      <c r="G11" s="23">
        <v>343</v>
      </c>
      <c r="H11" s="16">
        <v>340</v>
      </c>
    </row>
    <row r="12" spans="1:9" x14ac:dyDescent="0.4">
      <c r="A12" s="15"/>
      <c r="B12" s="23" t="s">
        <v>15</v>
      </c>
      <c r="C12" s="15">
        <v>72</v>
      </c>
      <c r="D12" s="29">
        <v>70</v>
      </c>
      <c r="E12" s="17"/>
      <c r="F12" s="24"/>
      <c r="G12" s="24"/>
      <c r="H12" s="18"/>
    </row>
    <row r="13" spans="1:9" x14ac:dyDescent="0.4">
      <c r="A13" s="15"/>
      <c r="B13" s="23" t="s">
        <v>16</v>
      </c>
      <c r="C13" s="15">
        <v>60</v>
      </c>
      <c r="D13" s="29">
        <v>51</v>
      </c>
      <c r="E13" s="6" t="s">
        <v>28</v>
      </c>
      <c r="F13" s="23"/>
      <c r="G13" s="23">
        <f>G4+G10</f>
        <v>431</v>
      </c>
      <c r="H13" s="16">
        <f>H4+H10</f>
        <v>456</v>
      </c>
    </row>
    <row r="14" spans="1:9" x14ac:dyDescent="0.4">
      <c r="A14" s="15"/>
      <c r="B14" s="23" t="s">
        <v>17</v>
      </c>
      <c r="C14" s="15">
        <v>32</v>
      </c>
      <c r="D14" s="29">
        <v>25</v>
      </c>
      <c r="E14" s="17"/>
      <c r="F14" s="24"/>
      <c r="G14" s="24"/>
      <c r="H14" s="18"/>
    </row>
    <row r="15" spans="1:9" x14ac:dyDescent="0.4">
      <c r="A15" s="15"/>
      <c r="B15" s="23" t="s">
        <v>18</v>
      </c>
      <c r="C15" s="15">
        <v>175</v>
      </c>
      <c r="D15" s="29">
        <v>175</v>
      </c>
      <c r="E15" s="6"/>
      <c r="F15" s="23"/>
      <c r="G15" s="23"/>
      <c r="H15" s="16"/>
    </row>
    <row r="16" spans="1:9" x14ac:dyDescent="0.4">
      <c r="A16" s="15" t="s">
        <v>19</v>
      </c>
      <c r="B16" s="23"/>
      <c r="C16" s="15">
        <f>SUM(C17:C18)</f>
        <v>85</v>
      </c>
      <c r="D16" s="29">
        <f>SUM(D17:D18)</f>
        <v>87</v>
      </c>
      <c r="E16" s="42" t="s">
        <v>20</v>
      </c>
      <c r="F16" s="43"/>
      <c r="G16" s="43">
        <f>SUM(G17:G18)</f>
        <v>359</v>
      </c>
      <c r="H16" s="44">
        <f>SUM(H17:H18)</f>
        <v>344</v>
      </c>
    </row>
    <row r="17" spans="1:8" x14ac:dyDescent="0.4">
      <c r="A17" s="15"/>
      <c r="B17" s="23" t="s">
        <v>21</v>
      </c>
      <c r="C17" s="15">
        <v>72</v>
      </c>
      <c r="D17" s="29">
        <v>72</v>
      </c>
      <c r="E17" s="6"/>
      <c r="F17" s="23" t="s">
        <v>22</v>
      </c>
      <c r="G17" s="23">
        <v>80</v>
      </c>
      <c r="H17" s="16">
        <v>80</v>
      </c>
    </row>
    <row r="18" spans="1:8" x14ac:dyDescent="0.4">
      <c r="A18" s="15"/>
      <c r="B18" s="23" t="s">
        <v>23</v>
      </c>
      <c r="C18" s="15">
        <v>13</v>
      </c>
      <c r="D18" s="29">
        <v>15</v>
      </c>
      <c r="E18" s="6"/>
      <c r="F18" s="23" t="s">
        <v>24</v>
      </c>
      <c r="G18" s="23">
        <f>C20-G13-G17</f>
        <v>279</v>
      </c>
      <c r="H18" s="16">
        <f>D20-H13-H17</f>
        <v>264</v>
      </c>
    </row>
    <row r="19" spans="1:8" x14ac:dyDescent="0.4">
      <c r="A19" s="2"/>
      <c r="B19" s="24"/>
      <c r="C19" s="2"/>
      <c r="D19" s="30"/>
      <c r="E19" s="17" t="s">
        <v>25</v>
      </c>
      <c r="F19" s="24"/>
      <c r="G19" s="24">
        <f>G16</f>
        <v>359</v>
      </c>
      <c r="H19" s="18">
        <f>H16</f>
        <v>344</v>
      </c>
    </row>
    <row r="20" spans="1:8" x14ac:dyDescent="0.4">
      <c r="A20" s="2" t="s">
        <v>26</v>
      </c>
      <c r="B20" s="24"/>
      <c r="C20" s="2">
        <f>C4+C10</f>
        <v>790</v>
      </c>
      <c r="D20" s="30">
        <f>D4+D10</f>
        <v>800</v>
      </c>
      <c r="E20" s="41" t="s">
        <v>27</v>
      </c>
      <c r="F20" s="24"/>
      <c r="G20" s="24">
        <f>C20</f>
        <v>790</v>
      </c>
      <c r="H20" s="18">
        <f>D20</f>
        <v>800</v>
      </c>
    </row>
  </sheetData>
  <phoneticPr fontId="3"/>
  <pageMargins left="0.70866141732283472" right="0.70866141732283472" top="0.74803149606299213" bottom="0.74803149606299213" header="0.31496062992125984" footer="0.31496062992125984"/>
  <pageSetup paperSize="9" firstPageNumber="2" orientation="landscape" useFirstPageNumber="1" r:id="rId1"/>
  <headerFooter>
    <oddFooter>&amp;P ページ</oddFooter>
  </headerFooter>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C13" sqref="C13"/>
    </sheetView>
  </sheetViews>
  <sheetFormatPr defaultRowHeight="16.5" x14ac:dyDescent="0.4"/>
  <cols>
    <col min="1" max="1" width="20.375" bestFit="1" customWidth="1"/>
    <col min="2" max="2" width="11.25" customWidth="1"/>
    <col min="3" max="3" width="10.5" customWidth="1"/>
    <col min="4" max="4" width="27.25" customWidth="1"/>
  </cols>
  <sheetData>
    <row r="1" spans="1:4" ht="27.6" customHeight="1" x14ac:dyDescent="0.4">
      <c r="A1" s="5" t="s">
        <v>133</v>
      </c>
    </row>
    <row r="2" spans="1:4" ht="20.45" customHeight="1" x14ac:dyDescent="0.4">
      <c r="D2" t="s">
        <v>136</v>
      </c>
    </row>
    <row r="3" spans="1:4" x14ac:dyDescent="0.4">
      <c r="B3" s="9" t="s">
        <v>123</v>
      </c>
      <c r="C3" s="9" t="s">
        <v>124</v>
      </c>
    </row>
    <row r="4" spans="1:4" x14ac:dyDescent="0.4">
      <c r="A4" s="8"/>
      <c r="B4" s="9" t="s">
        <v>36</v>
      </c>
      <c r="C4" s="9" t="s">
        <v>37</v>
      </c>
      <c r="D4" s="8" t="s">
        <v>53</v>
      </c>
    </row>
    <row r="5" spans="1:4" x14ac:dyDescent="0.4">
      <c r="A5" s="8" t="s">
        <v>38</v>
      </c>
      <c r="B5" s="8">
        <v>350</v>
      </c>
      <c r="C5" s="8">
        <v>320</v>
      </c>
      <c r="D5" s="8" t="s">
        <v>54</v>
      </c>
    </row>
    <row r="6" spans="1:4" x14ac:dyDescent="0.4">
      <c r="A6" s="8" t="s">
        <v>39</v>
      </c>
      <c r="B6" s="8">
        <v>210</v>
      </c>
      <c r="C6" s="8">
        <v>200</v>
      </c>
      <c r="D6" s="8"/>
    </row>
    <row r="7" spans="1:4" x14ac:dyDescent="0.4">
      <c r="A7" s="8" t="s">
        <v>40</v>
      </c>
      <c r="B7" s="8">
        <f>B5-B6</f>
        <v>140</v>
      </c>
      <c r="C7" s="8">
        <f>C5-C6</f>
        <v>120</v>
      </c>
      <c r="D7" s="8"/>
    </row>
    <row r="8" spans="1:4" x14ac:dyDescent="0.4">
      <c r="A8" s="8" t="s">
        <v>41</v>
      </c>
      <c r="B8" s="8">
        <v>140</v>
      </c>
      <c r="C8" s="8">
        <v>125</v>
      </c>
      <c r="D8" s="8"/>
    </row>
    <row r="9" spans="1:4" x14ac:dyDescent="0.4">
      <c r="A9" s="8" t="s">
        <v>51</v>
      </c>
      <c r="B9" s="8">
        <v>15</v>
      </c>
      <c r="C9" s="8">
        <v>13</v>
      </c>
      <c r="D9" s="8" t="s">
        <v>55</v>
      </c>
    </row>
    <row r="10" spans="1:4" x14ac:dyDescent="0.4">
      <c r="A10" s="8" t="s">
        <v>52</v>
      </c>
      <c r="B10" s="8">
        <v>21</v>
      </c>
      <c r="C10" s="8">
        <v>18</v>
      </c>
      <c r="D10" s="8" t="s">
        <v>56</v>
      </c>
    </row>
    <row r="11" spans="1:4" x14ac:dyDescent="0.4">
      <c r="A11" s="8" t="s">
        <v>42</v>
      </c>
      <c r="B11" s="8">
        <v>4</v>
      </c>
      <c r="C11" s="8">
        <v>3</v>
      </c>
      <c r="D11" s="8"/>
    </row>
    <row r="12" spans="1:4" x14ac:dyDescent="0.4">
      <c r="A12" s="8" t="s">
        <v>43</v>
      </c>
      <c r="B12" s="8">
        <f>B8-B10-B11-B9</f>
        <v>100</v>
      </c>
      <c r="C12" s="8">
        <f>C8-C10-C11-C9</f>
        <v>91</v>
      </c>
      <c r="D12" s="8"/>
    </row>
    <row r="13" spans="1:4" x14ac:dyDescent="0.4">
      <c r="A13" s="8" t="s">
        <v>47</v>
      </c>
      <c r="B13" s="8">
        <f>B7-B8</f>
        <v>0</v>
      </c>
      <c r="C13" s="8">
        <f>C7-C8</f>
        <v>-5</v>
      </c>
      <c r="D13" s="8"/>
    </row>
    <row r="14" spans="1:4" x14ac:dyDescent="0.4">
      <c r="A14" s="8" t="s">
        <v>44</v>
      </c>
      <c r="B14" s="8">
        <v>1</v>
      </c>
      <c r="C14" s="8">
        <v>0</v>
      </c>
      <c r="D14" s="8"/>
    </row>
    <row r="15" spans="1:4" x14ac:dyDescent="0.4">
      <c r="A15" s="8" t="s">
        <v>45</v>
      </c>
      <c r="B15" s="8">
        <v>11</v>
      </c>
      <c r="C15" s="8">
        <v>10</v>
      </c>
      <c r="D15" s="8"/>
    </row>
    <row r="16" spans="1:4" x14ac:dyDescent="0.4">
      <c r="A16" s="8" t="s">
        <v>46</v>
      </c>
      <c r="B16" s="8">
        <f>B13+B14-B15</f>
        <v>-10</v>
      </c>
      <c r="C16" s="8">
        <f>C13+C14-C15</f>
        <v>-15</v>
      </c>
      <c r="D16" s="8"/>
    </row>
    <row r="17" spans="1:4" x14ac:dyDescent="0.4">
      <c r="A17" s="8" t="s">
        <v>57</v>
      </c>
      <c r="B17" s="8">
        <v>8</v>
      </c>
      <c r="C17" s="8">
        <v>0</v>
      </c>
      <c r="D17" s="8" t="s">
        <v>59</v>
      </c>
    </row>
    <row r="18" spans="1:4" x14ac:dyDescent="0.4">
      <c r="A18" s="8" t="s">
        <v>58</v>
      </c>
      <c r="B18" s="8">
        <f>B16-B17</f>
        <v>-18</v>
      </c>
      <c r="C18" s="8">
        <f>C16-C17</f>
        <v>-15</v>
      </c>
      <c r="D18" s="8"/>
    </row>
    <row r="21" spans="1:4" x14ac:dyDescent="0.4">
      <c r="A21" t="s">
        <v>130</v>
      </c>
    </row>
    <row r="22" spans="1:4" x14ac:dyDescent="0.4">
      <c r="A22" t="s">
        <v>138</v>
      </c>
    </row>
    <row r="23" spans="1:4" x14ac:dyDescent="0.4">
      <c r="A23" t="s">
        <v>135</v>
      </c>
    </row>
  </sheetData>
  <phoneticPr fontId="3"/>
  <pageMargins left="0.70866141732283472" right="0.70866141732283472" top="0.74803149606299213" bottom="0.74803149606299213" header="0.31496062992125984" footer="0.31496062992125984"/>
  <pageSetup paperSize="9" firstPageNumber="3" orientation="landscape" useFirstPageNumber="1"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zoomScaleNormal="100" workbookViewId="0">
      <selection activeCell="C13" sqref="C13"/>
    </sheetView>
  </sheetViews>
  <sheetFormatPr defaultRowHeight="16.5" x14ac:dyDescent="0.4"/>
  <cols>
    <col min="1" max="1" width="20.375" bestFit="1" customWidth="1"/>
    <col min="2" max="2" width="11.25" customWidth="1"/>
    <col min="3" max="3" width="10.5" customWidth="1"/>
    <col min="4" max="4" width="11" customWidth="1"/>
    <col min="5" max="5" width="82.125" style="1" customWidth="1"/>
  </cols>
  <sheetData>
    <row r="1" spans="1:5" ht="37.5" customHeight="1" x14ac:dyDescent="0.4">
      <c r="A1" s="5" t="s">
        <v>134</v>
      </c>
    </row>
    <row r="2" spans="1:5" ht="20.45" customHeight="1" x14ac:dyDescent="0.4">
      <c r="D2" t="s">
        <v>136</v>
      </c>
    </row>
    <row r="3" spans="1:5" x14ac:dyDescent="0.4">
      <c r="A3" s="8" t="s">
        <v>48</v>
      </c>
      <c r="B3" s="9" t="s">
        <v>62</v>
      </c>
      <c r="C3" s="9" t="s">
        <v>63</v>
      </c>
      <c r="D3" s="9" t="s">
        <v>64</v>
      </c>
      <c r="E3" s="55" t="s">
        <v>53</v>
      </c>
    </row>
    <row r="4" spans="1:5" ht="49.5" x14ac:dyDescent="0.4">
      <c r="A4" s="8" t="s">
        <v>38</v>
      </c>
      <c r="B4" s="8">
        <v>350</v>
      </c>
      <c r="C4" s="8">
        <v>320</v>
      </c>
      <c r="D4" s="8">
        <f>B4-C4</f>
        <v>30</v>
      </c>
      <c r="E4" s="55" t="s">
        <v>160</v>
      </c>
    </row>
    <row r="5" spans="1:5" ht="33" x14ac:dyDescent="0.4">
      <c r="A5" s="8" t="s">
        <v>65</v>
      </c>
      <c r="B5" s="8">
        <v>53</v>
      </c>
      <c r="C5" s="8">
        <v>49</v>
      </c>
      <c r="D5" s="8">
        <f t="shared" ref="D5:D15" si="0">B5-C5</f>
        <v>4</v>
      </c>
      <c r="E5" s="55" t="s">
        <v>106</v>
      </c>
    </row>
    <row r="6" spans="1:5" x14ac:dyDescent="0.4">
      <c r="A6" s="8" t="s">
        <v>66</v>
      </c>
      <c r="B6" s="8">
        <f>B4-B5</f>
        <v>297</v>
      </c>
      <c r="C6" s="8">
        <f>C4-C5</f>
        <v>271</v>
      </c>
      <c r="D6" s="8">
        <f t="shared" si="0"/>
        <v>26</v>
      </c>
      <c r="E6" s="55"/>
    </row>
    <row r="7" spans="1:5" x14ac:dyDescent="0.4">
      <c r="A7" s="8" t="s">
        <v>67</v>
      </c>
      <c r="B7" s="8">
        <v>284</v>
      </c>
      <c r="C7" s="8">
        <v>276</v>
      </c>
      <c r="D7" s="8">
        <f t="shared" si="0"/>
        <v>8</v>
      </c>
      <c r="E7" s="55"/>
    </row>
    <row r="8" spans="1:5" x14ac:dyDescent="0.4">
      <c r="A8" s="8" t="s">
        <v>51</v>
      </c>
      <c r="B8" s="8">
        <v>10</v>
      </c>
      <c r="C8" s="8">
        <v>13</v>
      </c>
      <c r="D8" s="8">
        <f t="shared" si="0"/>
        <v>-3</v>
      </c>
      <c r="E8" s="55" t="s">
        <v>55</v>
      </c>
    </row>
    <row r="9" spans="1:5" x14ac:dyDescent="0.4">
      <c r="A9" s="8" t="s">
        <v>52</v>
      </c>
      <c r="B9" s="8">
        <v>16</v>
      </c>
      <c r="C9" s="8">
        <v>18</v>
      </c>
      <c r="D9" s="8">
        <f t="shared" si="0"/>
        <v>-2</v>
      </c>
      <c r="E9" s="55" t="s">
        <v>68</v>
      </c>
    </row>
    <row r="10" spans="1:5" x14ac:dyDescent="0.4">
      <c r="A10" s="8" t="s">
        <v>42</v>
      </c>
      <c r="B10" s="8">
        <v>17</v>
      </c>
      <c r="C10" s="8">
        <v>18</v>
      </c>
      <c r="D10" s="8">
        <f t="shared" si="0"/>
        <v>-1</v>
      </c>
      <c r="E10" s="55"/>
    </row>
    <row r="11" spans="1:5" ht="33" x14ac:dyDescent="0.4">
      <c r="A11" s="8" t="s">
        <v>43</v>
      </c>
      <c r="B11" s="8">
        <f>B7-B9-B10-B8</f>
        <v>241</v>
      </c>
      <c r="C11" s="8">
        <f>C7-C9-C10-C8</f>
        <v>227</v>
      </c>
      <c r="D11" s="8">
        <f t="shared" si="0"/>
        <v>14</v>
      </c>
      <c r="E11" s="55" t="s">
        <v>70</v>
      </c>
    </row>
    <row r="12" spans="1:5" x14ac:dyDescent="0.4">
      <c r="A12" s="8" t="s">
        <v>47</v>
      </c>
      <c r="B12" s="8">
        <f>B6-B7</f>
        <v>13</v>
      </c>
      <c r="C12" s="8">
        <f>C6-C7</f>
        <v>-5</v>
      </c>
      <c r="D12" s="8">
        <f t="shared" si="0"/>
        <v>18</v>
      </c>
      <c r="E12" s="55"/>
    </row>
    <row r="13" spans="1:5" x14ac:dyDescent="0.4">
      <c r="A13" s="8" t="s">
        <v>44</v>
      </c>
      <c r="B13" s="8">
        <v>0</v>
      </c>
      <c r="C13" s="8">
        <v>0</v>
      </c>
      <c r="D13" s="8">
        <f t="shared" si="0"/>
        <v>0</v>
      </c>
      <c r="E13" s="55"/>
    </row>
    <row r="14" spans="1:5" x14ac:dyDescent="0.4">
      <c r="A14" s="8" t="s">
        <v>45</v>
      </c>
      <c r="B14" s="8">
        <v>10</v>
      </c>
      <c r="C14" s="8">
        <v>10</v>
      </c>
      <c r="D14" s="8">
        <f t="shared" si="0"/>
        <v>0</v>
      </c>
      <c r="E14" s="55"/>
    </row>
    <row r="15" spans="1:5" ht="33" x14ac:dyDescent="0.4">
      <c r="A15" s="8" t="s">
        <v>46</v>
      </c>
      <c r="B15" s="8">
        <f>B12+B13-B14</f>
        <v>3</v>
      </c>
      <c r="C15" s="8">
        <f>C12+C13-C14</f>
        <v>-15</v>
      </c>
      <c r="D15" s="8">
        <f t="shared" si="0"/>
        <v>18</v>
      </c>
      <c r="E15" s="55" t="s">
        <v>69</v>
      </c>
    </row>
  </sheetData>
  <phoneticPr fontId="3"/>
  <pageMargins left="0.70866141732283472" right="0.70866141732283472" top="0.74803149606299213" bottom="0.74803149606299213" header="0.31496062992125984" footer="0.31496062992125984"/>
  <pageSetup paperSize="9" scale="87" firstPageNumber="4"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zoomScaleNormal="100" workbookViewId="0">
      <selection activeCell="C13" sqref="C13"/>
    </sheetView>
  </sheetViews>
  <sheetFormatPr defaultRowHeight="16.5" x14ac:dyDescent="0.4"/>
  <cols>
    <col min="1" max="1" width="28.25" customWidth="1"/>
    <col min="2" max="2" width="101.875" customWidth="1"/>
  </cols>
  <sheetData>
    <row r="1" spans="1:2" ht="39" customHeight="1" x14ac:dyDescent="0.4">
      <c r="A1" s="5" t="s">
        <v>132</v>
      </c>
    </row>
    <row r="2" spans="1:2" ht="20.100000000000001" customHeight="1" x14ac:dyDescent="0.4"/>
    <row r="3" spans="1:2" ht="28.5" customHeight="1" thickBot="1" x14ac:dyDescent="0.45">
      <c r="A3" s="56" t="s">
        <v>48</v>
      </c>
      <c r="B3" s="56" t="s">
        <v>49</v>
      </c>
    </row>
    <row r="4" spans="1:2" ht="33.75" thickTop="1" x14ac:dyDescent="0.4">
      <c r="A4" s="73" t="s">
        <v>35</v>
      </c>
      <c r="B4" s="57" t="s">
        <v>71</v>
      </c>
    </row>
    <row r="5" spans="1:2" ht="74.25" customHeight="1" x14ac:dyDescent="0.4">
      <c r="A5" s="74" t="s">
        <v>29</v>
      </c>
      <c r="B5" s="58" t="s">
        <v>151</v>
      </c>
    </row>
    <row r="6" spans="1:2" ht="47.25" customHeight="1" x14ac:dyDescent="0.4">
      <c r="A6" s="74" t="s">
        <v>30</v>
      </c>
      <c r="B6" s="58" t="s">
        <v>60</v>
      </c>
    </row>
    <row r="7" spans="1:2" ht="63" customHeight="1" x14ac:dyDescent="0.4">
      <c r="A7" s="74" t="s">
        <v>31</v>
      </c>
      <c r="B7" s="58" t="s">
        <v>117</v>
      </c>
    </row>
    <row r="8" spans="1:2" ht="50.25" customHeight="1" x14ac:dyDescent="0.4">
      <c r="A8" s="74" t="s">
        <v>32</v>
      </c>
      <c r="B8" s="58" t="s">
        <v>74</v>
      </c>
    </row>
    <row r="9" spans="1:2" ht="50.25" customHeight="1" x14ac:dyDescent="0.4">
      <c r="A9" s="74" t="s">
        <v>33</v>
      </c>
      <c r="B9" s="58" t="s">
        <v>75</v>
      </c>
    </row>
    <row r="10" spans="1:2" ht="60" customHeight="1" x14ac:dyDescent="0.4">
      <c r="A10" s="74" t="s">
        <v>34</v>
      </c>
      <c r="B10" s="58" t="s">
        <v>61</v>
      </c>
    </row>
    <row r="11" spans="1:2" ht="47.25" customHeight="1" x14ac:dyDescent="0.4">
      <c r="A11" s="24" t="s">
        <v>50</v>
      </c>
      <c r="B11" s="59" t="s">
        <v>126</v>
      </c>
    </row>
    <row r="12" spans="1:2" x14ac:dyDescent="0.4">
      <c r="B12" s="1"/>
    </row>
    <row r="13" spans="1:2" x14ac:dyDescent="0.4">
      <c r="B13" s="1"/>
    </row>
  </sheetData>
  <phoneticPr fontId="3"/>
  <pageMargins left="0.70866141732283472" right="0.70866141732283472" top="0.74803149606299213" bottom="0.74803149606299213" header="0.31496062992125984" footer="0.31496062992125984"/>
  <pageSetup paperSize="9" scale="85" firstPageNumber="5" orientation="landscape" useFirstPageNumber="1"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workbookViewId="0">
      <selection activeCell="C13" sqref="C13"/>
    </sheetView>
  </sheetViews>
  <sheetFormatPr defaultRowHeight="16.5" x14ac:dyDescent="0.4"/>
  <cols>
    <col min="1" max="1" width="6.125" customWidth="1"/>
    <col min="2" max="2" width="15.375" customWidth="1"/>
    <col min="3" max="3" width="15.125" customWidth="1"/>
    <col min="4" max="4" width="13.875" customWidth="1"/>
    <col min="5" max="5" width="11.375" customWidth="1"/>
    <col min="6" max="6" width="12.375" customWidth="1"/>
    <col min="7" max="7" width="22.75" customWidth="1"/>
    <col min="8" max="8" width="21.625" customWidth="1"/>
  </cols>
  <sheetData>
    <row r="1" spans="1:8" ht="32.25" customHeight="1" x14ac:dyDescent="0.4">
      <c r="A1" s="5" t="s">
        <v>102</v>
      </c>
    </row>
    <row r="2" spans="1:8" ht="51" customHeight="1" thickBot="1" x14ac:dyDescent="0.45">
      <c r="A2" s="69" t="s">
        <v>137</v>
      </c>
      <c r="B2" s="69" t="s">
        <v>76</v>
      </c>
      <c r="C2" s="69" t="s">
        <v>77</v>
      </c>
      <c r="D2" s="69" t="s">
        <v>78</v>
      </c>
      <c r="E2" s="69" t="s">
        <v>84</v>
      </c>
      <c r="F2" s="70" t="s">
        <v>85</v>
      </c>
      <c r="G2" s="69" t="s">
        <v>79</v>
      </c>
      <c r="H2" s="69" t="s">
        <v>156</v>
      </c>
    </row>
    <row r="3" spans="1:8" ht="17.25" thickTop="1" x14ac:dyDescent="0.4">
      <c r="A3" s="66">
        <v>1</v>
      </c>
      <c r="B3" s="24" t="s">
        <v>96</v>
      </c>
      <c r="C3" s="24" t="s">
        <v>80</v>
      </c>
      <c r="D3" s="67">
        <v>35000</v>
      </c>
      <c r="E3" s="68"/>
      <c r="F3" s="67"/>
      <c r="G3" s="24" t="s">
        <v>86</v>
      </c>
      <c r="H3" s="24" t="s">
        <v>97</v>
      </c>
    </row>
    <row r="4" spans="1:8" x14ac:dyDescent="0.4">
      <c r="A4" s="9">
        <v>2</v>
      </c>
      <c r="B4" s="8" t="s">
        <v>98</v>
      </c>
      <c r="C4" s="8" t="s">
        <v>80</v>
      </c>
      <c r="D4" s="62">
        <v>45000</v>
      </c>
      <c r="E4" s="63"/>
      <c r="F4" s="62"/>
      <c r="G4" s="8" t="s">
        <v>86</v>
      </c>
      <c r="H4" s="8" t="s">
        <v>93</v>
      </c>
    </row>
    <row r="5" spans="1:8" x14ac:dyDescent="0.4">
      <c r="A5" s="9"/>
      <c r="B5" s="8"/>
      <c r="C5" s="64" t="s">
        <v>82</v>
      </c>
      <c r="D5" s="62">
        <f>SUM(D3:D4)</f>
        <v>80000</v>
      </c>
      <c r="E5" s="65"/>
      <c r="F5" s="62"/>
      <c r="G5" s="8"/>
      <c r="H5" s="8"/>
    </row>
    <row r="6" spans="1:8" x14ac:dyDescent="0.4">
      <c r="A6" s="9">
        <v>3</v>
      </c>
      <c r="B6" s="8" t="s">
        <v>88</v>
      </c>
      <c r="C6" s="8" t="s">
        <v>81</v>
      </c>
      <c r="D6" s="62">
        <v>42000</v>
      </c>
      <c r="E6" s="62">
        <v>700</v>
      </c>
      <c r="F6" s="62">
        <v>0</v>
      </c>
      <c r="G6" s="8" t="s">
        <v>87</v>
      </c>
      <c r="H6" s="8" t="s">
        <v>93</v>
      </c>
    </row>
    <row r="7" spans="1:8" x14ac:dyDescent="0.4">
      <c r="A7" s="9">
        <v>4</v>
      </c>
      <c r="B7" s="8" t="s">
        <v>88</v>
      </c>
      <c r="C7" s="8" t="s">
        <v>81</v>
      </c>
      <c r="D7" s="62">
        <v>30000</v>
      </c>
      <c r="E7" s="62">
        <v>200</v>
      </c>
      <c r="F7" s="62">
        <v>50</v>
      </c>
      <c r="G7" s="8" t="s">
        <v>86</v>
      </c>
      <c r="H7" s="8" t="s">
        <v>101</v>
      </c>
    </row>
    <row r="8" spans="1:8" x14ac:dyDescent="0.4">
      <c r="A8" s="9">
        <v>5</v>
      </c>
      <c r="B8" s="8" t="s">
        <v>96</v>
      </c>
      <c r="C8" s="8" t="s">
        <v>81</v>
      </c>
      <c r="D8" s="62">
        <v>96000</v>
      </c>
      <c r="E8" s="62">
        <v>400</v>
      </c>
      <c r="F8" s="62">
        <v>100</v>
      </c>
      <c r="G8" s="8" t="s">
        <v>89</v>
      </c>
      <c r="H8" s="8" t="s">
        <v>97</v>
      </c>
    </row>
    <row r="9" spans="1:8" x14ac:dyDescent="0.4">
      <c r="A9" s="9">
        <v>6</v>
      </c>
      <c r="B9" s="8" t="s">
        <v>98</v>
      </c>
      <c r="C9" s="8" t="s">
        <v>81</v>
      </c>
      <c r="D9" s="62">
        <v>50000</v>
      </c>
      <c r="E9" s="62">
        <v>500</v>
      </c>
      <c r="F9" s="62">
        <v>125</v>
      </c>
      <c r="G9" s="8" t="s">
        <v>90</v>
      </c>
      <c r="H9" s="8" t="s">
        <v>92</v>
      </c>
    </row>
    <row r="10" spans="1:8" x14ac:dyDescent="0.4">
      <c r="A10" s="9">
        <v>7</v>
      </c>
      <c r="B10" s="8" t="s">
        <v>98</v>
      </c>
      <c r="C10" s="8" t="s">
        <v>81</v>
      </c>
      <c r="D10" s="62">
        <v>12000</v>
      </c>
      <c r="E10" s="62">
        <v>200</v>
      </c>
      <c r="F10" s="62">
        <v>0</v>
      </c>
      <c r="G10" s="8" t="s">
        <v>86</v>
      </c>
      <c r="H10" s="8" t="s">
        <v>95</v>
      </c>
    </row>
    <row r="11" spans="1:8" x14ac:dyDescent="0.4">
      <c r="A11" s="9">
        <v>8</v>
      </c>
      <c r="B11" s="8" t="s">
        <v>96</v>
      </c>
      <c r="C11" s="8" t="s">
        <v>81</v>
      </c>
      <c r="D11" s="62">
        <v>80000</v>
      </c>
      <c r="E11" s="62">
        <v>650</v>
      </c>
      <c r="F11" s="62">
        <v>0</v>
      </c>
      <c r="G11" s="8" t="s">
        <v>91</v>
      </c>
      <c r="H11" s="8" t="s">
        <v>92</v>
      </c>
    </row>
    <row r="12" spans="1:8" x14ac:dyDescent="0.4">
      <c r="A12" s="9">
        <v>9</v>
      </c>
      <c r="B12" s="8" t="s">
        <v>99</v>
      </c>
      <c r="C12" s="8" t="s">
        <v>81</v>
      </c>
      <c r="D12" s="62">
        <v>30000</v>
      </c>
      <c r="E12" s="62">
        <v>250</v>
      </c>
      <c r="F12" s="62">
        <v>0</v>
      </c>
      <c r="G12" s="8" t="s">
        <v>87</v>
      </c>
      <c r="H12" s="8" t="s">
        <v>94</v>
      </c>
    </row>
    <row r="13" spans="1:8" x14ac:dyDescent="0.4">
      <c r="A13" s="8"/>
      <c r="B13" s="8"/>
      <c r="C13" s="64" t="s">
        <v>83</v>
      </c>
      <c r="D13" s="62">
        <f>SUM(D6:D12)</f>
        <v>340000</v>
      </c>
      <c r="E13" s="62">
        <f>SUM(E6:E12)</f>
        <v>2900</v>
      </c>
      <c r="F13" s="62">
        <f>SUM(F6:F12)</f>
        <v>275</v>
      </c>
      <c r="G13" s="8"/>
      <c r="H13" s="8"/>
    </row>
    <row r="14" spans="1:8" x14ac:dyDescent="0.4">
      <c r="A14" s="8"/>
      <c r="B14" s="8"/>
      <c r="C14" s="64" t="s">
        <v>154</v>
      </c>
      <c r="D14" s="62">
        <f>D5+D13</f>
        <v>420000</v>
      </c>
      <c r="E14" s="76">
        <f>E13</f>
        <v>2900</v>
      </c>
      <c r="F14" s="62"/>
      <c r="G14" s="8"/>
      <c r="H14" s="8"/>
    </row>
    <row r="16" spans="1:8" x14ac:dyDescent="0.4">
      <c r="B16" t="s">
        <v>100</v>
      </c>
    </row>
  </sheetData>
  <phoneticPr fontId="3"/>
  <pageMargins left="0.70866141732283472" right="0.70866141732283472" top="0.74803149606299213" bottom="0.74803149606299213" header="0.31496062992125984" footer="0.31496062992125984"/>
  <pageSetup paperSize="9" scale="99" firstPageNumber="6" orientation="landscape" useFirstPageNumber="1"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election activeCell="C13" sqref="C13"/>
    </sheetView>
  </sheetViews>
  <sheetFormatPr defaultRowHeight="16.5" x14ac:dyDescent="0.4"/>
  <cols>
    <col min="1" max="1" width="4.875" customWidth="1"/>
    <col min="2" max="2" width="73" customWidth="1"/>
    <col min="3" max="3" width="35.875" customWidth="1"/>
  </cols>
  <sheetData>
    <row r="1" spans="1:3" ht="35.25" customHeight="1" x14ac:dyDescent="0.4">
      <c r="A1" s="5" t="s">
        <v>163</v>
      </c>
    </row>
    <row r="2" spans="1:3" ht="35.25" customHeight="1" x14ac:dyDescent="0.4">
      <c r="A2" s="5" t="s">
        <v>144</v>
      </c>
    </row>
    <row r="3" spans="1:3" ht="26.25" customHeight="1" x14ac:dyDescent="0.4">
      <c r="A3" s="4" t="s">
        <v>145</v>
      </c>
      <c r="B3" s="61" t="s">
        <v>122</v>
      </c>
    </row>
    <row r="4" spans="1:3" ht="23.25" customHeight="1" x14ac:dyDescent="0.4">
      <c r="A4" s="4" t="s">
        <v>145</v>
      </c>
      <c r="B4" s="61" t="s">
        <v>146</v>
      </c>
    </row>
    <row r="5" spans="1:3" ht="23.25" customHeight="1" x14ac:dyDescent="0.4">
      <c r="B5" s="61"/>
    </row>
    <row r="6" spans="1:3" ht="33" customHeight="1" x14ac:dyDescent="0.4">
      <c r="A6" s="8"/>
      <c r="B6" s="55" t="s">
        <v>162</v>
      </c>
      <c r="C6" s="55" t="s">
        <v>119</v>
      </c>
    </row>
    <row r="7" spans="1:3" ht="30" customHeight="1" x14ac:dyDescent="0.4">
      <c r="A7" s="9">
        <v>1</v>
      </c>
      <c r="B7" s="55" t="s">
        <v>142</v>
      </c>
      <c r="C7" s="55" t="s">
        <v>120</v>
      </c>
    </row>
    <row r="8" spans="1:3" ht="30" customHeight="1" x14ac:dyDescent="0.4">
      <c r="A8" s="9">
        <v>2</v>
      </c>
      <c r="B8" s="55" t="s">
        <v>118</v>
      </c>
      <c r="C8" s="55" t="s">
        <v>120</v>
      </c>
    </row>
    <row r="9" spans="1:3" ht="30" customHeight="1" x14ac:dyDescent="0.4">
      <c r="A9" s="9">
        <v>3</v>
      </c>
      <c r="B9" s="55" t="s">
        <v>147</v>
      </c>
      <c r="C9" s="55"/>
    </row>
    <row r="10" spans="1:3" ht="30" customHeight="1" x14ac:dyDescent="0.4">
      <c r="A10" s="9">
        <v>4</v>
      </c>
      <c r="B10" s="55" t="s">
        <v>166</v>
      </c>
      <c r="C10" s="55" t="s">
        <v>165</v>
      </c>
    </row>
    <row r="11" spans="1:3" ht="30" customHeight="1" x14ac:dyDescent="0.4">
      <c r="A11" s="9">
        <v>5</v>
      </c>
      <c r="B11" s="55" t="s">
        <v>121</v>
      </c>
      <c r="C11" s="55"/>
    </row>
    <row r="12" spans="1:3" ht="30" customHeight="1" x14ac:dyDescent="0.4">
      <c r="A12" s="9">
        <v>6</v>
      </c>
      <c r="B12" s="55" t="s">
        <v>143</v>
      </c>
      <c r="C12" s="55"/>
    </row>
    <row r="13" spans="1:3" ht="30" customHeight="1" x14ac:dyDescent="0.4">
      <c r="A13" s="9">
        <v>7</v>
      </c>
      <c r="B13" s="55" t="s">
        <v>167</v>
      </c>
      <c r="C13" s="55"/>
    </row>
    <row r="14" spans="1:3" ht="30" customHeight="1" x14ac:dyDescent="0.4">
      <c r="A14" s="9"/>
      <c r="B14" s="55"/>
      <c r="C14" s="55"/>
    </row>
    <row r="15" spans="1:3" ht="24.95" customHeight="1" x14ac:dyDescent="0.4">
      <c r="B15" s="1"/>
      <c r="C15" s="1"/>
    </row>
    <row r="16" spans="1:3" ht="24.95" customHeight="1" x14ac:dyDescent="0.4">
      <c r="B16" s="1"/>
      <c r="C16" s="1"/>
    </row>
    <row r="17" spans="2:3" x14ac:dyDescent="0.4">
      <c r="B17" s="1"/>
      <c r="C17" s="1"/>
    </row>
    <row r="18" spans="2:3" x14ac:dyDescent="0.4">
      <c r="B18" s="1"/>
      <c r="C18" s="1"/>
    </row>
    <row r="19" spans="2:3" x14ac:dyDescent="0.4">
      <c r="B19" s="1"/>
      <c r="C19" s="1"/>
    </row>
    <row r="20" spans="2:3" x14ac:dyDescent="0.4">
      <c r="B20" s="1"/>
      <c r="C20" s="1"/>
    </row>
    <row r="21" spans="2:3" x14ac:dyDescent="0.4">
      <c r="B21" s="1"/>
      <c r="C21" s="1"/>
    </row>
    <row r="22" spans="2:3" x14ac:dyDescent="0.4">
      <c r="B22" s="1"/>
      <c r="C22" s="1"/>
    </row>
    <row r="23" spans="2:3" x14ac:dyDescent="0.4">
      <c r="B23" s="1"/>
      <c r="C23" s="1"/>
    </row>
    <row r="24" spans="2:3" x14ac:dyDescent="0.4">
      <c r="B24" s="1"/>
      <c r="C24" s="1"/>
    </row>
    <row r="25" spans="2:3" x14ac:dyDescent="0.4">
      <c r="B25" s="1"/>
      <c r="C25" s="1"/>
    </row>
    <row r="26" spans="2:3" x14ac:dyDescent="0.4">
      <c r="B26" s="1"/>
      <c r="C26" s="1"/>
    </row>
    <row r="27" spans="2:3" x14ac:dyDescent="0.4">
      <c r="B27" s="1"/>
      <c r="C27" s="1"/>
    </row>
    <row r="28" spans="2:3" x14ac:dyDescent="0.4">
      <c r="B28" s="1"/>
      <c r="C28" s="1"/>
    </row>
    <row r="29" spans="2:3" x14ac:dyDescent="0.4">
      <c r="B29" s="1"/>
      <c r="C29" s="1"/>
    </row>
    <row r="30" spans="2:3" x14ac:dyDescent="0.4">
      <c r="B30" s="1"/>
      <c r="C30" s="1"/>
    </row>
    <row r="31" spans="2:3" x14ac:dyDescent="0.4">
      <c r="B31" s="1"/>
      <c r="C31" s="1"/>
    </row>
    <row r="32" spans="2:3" x14ac:dyDescent="0.4">
      <c r="B32" s="1"/>
      <c r="C32" s="1"/>
    </row>
    <row r="33" spans="2:3" x14ac:dyDescent="0.4">
      <c r="B33" s="1"/>
      <c r="C33" s="1"/>
    </row>
    <row r="34" spans="2:3" x14ac:dyDescent="0.4">
      <c r="B34" s="1"/>
      <c r="C34" s="1"/>
    </row>
    <row r="35" spans="2:3" x14ac:dyDescent="0.4">
      <c r="B35" s="1"/>
      <c r="C35" s="1"/>
    </row>
    <row r="36" spans="2:3" x14ac:dyDescent="0.4">
      <c r="B36" s="1"/>
      <c r="C36" s="1"/>
    </row>
    <row r="37" spans="2:3" x14ac:dyDescent="0.4">
      <c r="B37" s="1"/>
      <c r="C37" s="1"/>
    </row>
  </sheetData>
  <phoneticPr fontId="3"/>
  <pageMargins left="0.70866141732283472" right="0.70866141732283472" top="0.74803149606299213" bottom="0.74803149606299213" header="0.31496062992125984" footer="0.31496062992125984"/>
  <pageSetup paperSize="9" firstPageNumber="7" orientation="landscape" useFirstPageNumber="1"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
  <sheetViews>
    <sheetView showGridLines="0" zoomScaleNormal="100" workbookViewId="0">
      <selection activeCell="C13" sqref="C13"/>
    </sheetView>
  </sheetViews>
  <sheetFormatPr defaultRowHeight="16.5" x14ac:dyDescent="0.4"/>
  <cols>
    <col min="1" max="1" width="13.875" customWidth="1"/>
    <col min="2" max="2" width="13" customWidth="1"/>
    <col min="3" max="5" width="11.375" customWidth="1"/>
    <col min="6" max="6" width="15" bestFit="1" customWidth="1"/>
    <col min="7" max="7" width="13" customWidth="1"/>
    <col min="8" max="10" width="11.375" customWidth="1"/>
  </cols>
  <sheetData>
    <row r="1" spans="1:10" ht="35.450000000000003" customHeight="1" x14ac:dyDescent="0.4">
      <c r="A1" s="72" t="s">
        <v>141</v>
      </c>
      <c r="B1" s="72"/>
      <c r="C1" s="72"/>
      <c r="D1" s="72"/>
      <c r="E1" s="72"/>
      <c r="F1" s="72"/>
      <c r="G1" s="72"/>
      <c r="H1" s="72"/>
      <c r="I1" s="72"/>
      <c r="J1" s="72"/>
    </row>
    <row r="2" spans="1:10" ht="27" customHeight="1" thickBot="1" x14ac:dyDescent="0.45">
      <c r="A2" s="46"/>
      <c r="B2" s="50"/>
      <c r="C2" s="51" t="s">
        <v>37</v>
      </c>
      <c r="D2" s="51" t="s">
        <v>72</v>
      </c>
      <c r="E2" s="47" t="s">
        <v>73</v>
      </c>
      <c r="F2" s="49"/>
      <c r="G2" s="50"/>
      <c r="H2" s="51" t="s">
        <v>37</v>
      </c>
      <c r="I2" s="51" t="s">
        <v>72</v>
      </c>
      <c r="J2" s="48" t="s">
        <v>73</v>
      </c>
    </row>
    <row r="3" spans="1:10" x14ac:dyDescent="0.4">
      <c r="A3" s="31" t="s">
        <v>0</v>
      </c>
      <c r="B3" s="32"/>
      <c r="C3" s="32">
        <f>SUM(C4:C8)</f>
        <v>392</v>
      </c>
      <c r="D3" s="32"/>
      <c r="E3" s="52"/>
      <c r="F3" s="37" t="s">
        <v>1</v>
      </c>
      <c r="G3" s="32"/>
      <c r="H3" s="32">
        <f>SUM(H4:H8)</f>
        <v>116</v>
      </c>
      <c r="I3" s="32"/>
      <c r="J3" s="38"/>
    </row>
    <row r="4" spans="1:10" x14ac:dyDescent="0.4">
      <c r="A4" s="15"/>
      <c r="B4" s="23" t="s">
        <v>2</v>
      </c>
      <c r="C4" s="23">
        <v>60</v>
      </c>
      <c r="D4" s="23"/>
      <c r="F4" s="6"/>
      <c r="G4" s="23" t="s">
        <v>3</v>
      </c>
      <c r="H4" s="23">
        <v>14</v>
      </c>
      <c r="I4" s="23"/>
      <c r="J4" s="16"/>
    </row>
    <row r="5" spans="1:10" x14ac:dyDescent="0.4">
      <c r="A5" s="15"/>
      <c r="B5" s="23" t="s">
        <v>4</v>
      </c>
      <c r="C5" s="23">
        <v>72</v>
      </c>
      <c r="D5" s="23"/>
      <c r="F5" s="6"/>
      <c r="G5" s="23" t="s">
        <v>5</v>
      </c>
      <c r="H5" s="23">
        <v>12</v>
      </c>
      <c r="I5" s="23"/>
      <c r="J5" s="16"/>
    </row>
    <row r="6" spans="1:10" x14ac:dyDescent="0.4">
      <c r="A6" s="15"/>
      <c r="B6" s="23" t="s">
        <v>6</v>
      </c>
      <c r="C6" s="23">
        <v>220</v>
      </c>
      <c r="D6" s="23"/>
      <c r="F6" s="6"/>
      <c r="G6" s="23" t="s">
        <v>7</v>
      </c>
      <c r="H6" s="23">
        <v>80</v>
      </c>
      <c r="I6" s="23"/>
      <c r="J6" s="16"/>
    </row>
    <row r="7" spans="1:10" x14ac:dyDescent="0.4">
      <c r="A7" s="15"/>
      <c r="B7" s="23" t="s">
        <v>8</v>
      </c>
      <c r="C7" s="23">
        <v>30</v>
      </c>
      <c r="D7" s="23"/>
      <c r="F7" s="6"/>
      <c r="G7" s="23" t="s">
        <v>9</v>
      </c>
      <c r="H7" s="23">
        <v>10</v>
      </c>
      <c r="I7" s="23"/>
      <c r="J7" s="16"/>
    </row>
    <row r="8" spans="1:10" x14ac:dyDescent="0.4">
      <c r="A8" s="15"/>
      <c r="B8" s="23" t="s">
        <v>10</v>
      </c>
      <c r="C8" s="23">
        <v>10</v>
      </c>
      <c r="D8" s="23"/>
      <c r="F8" s="6"/>
      <c r="G8" s="23"/>
      <c r="H8" s="23"/>
      <c r="I8" s="23"/>
      <c r="J8" s="16"/>
    </row>
    <row r="9" spans="1:10" x14ac:dyDescent="0.4">
      <c r="A9" s="34" t="s">
        <v>11</v>
      </c>
      <c r="B9" s="35"/>
      <c r="C9" s="35">
        <f>C10+C15</f>
        <v>408</v>
      </c>
      <c r="D9" s="35"/>
      <c r="E9" s="53"/>
      <c r="F9" s="39" t="s">
        <v>12</v>
      </c>
      <c r="G9" s="35"/>
      <c r="H9" s="35">
        <f>H10</f>
        <v>340</v>
      </c>
      <c r="I9" s="35"/>
      <c r="J9" s="40"/>
    </row>
    <row r="10" spans="1:10" x14ac:dyDescent="0.4">
      <c r="A10" s="15" t="s">
        <v>13</v>
      </c>
      <c r="B10" s="23"/>
      <c r="C10" s="23">
        <f>SUM(C11:C14)</f>
        <v>321</v>
      </c>
      <c r="D10" s="23"/>
      <c r="F10" s="6"/>
      <c r="G10" s="23" t="s">
        <v>14</v>
      </c>
      <c r="H10" s="23">
        <v>340</v>
      </c>
      <c r="I10" s="23"/>
      <c r="J10" s="16"/>
    </row>
    <row r="11" spans="1:10" x14ac:dyDescent="0.4">
      <c r="A11" s="15"/>
      <c r="B11" s="23" t="s">
        <v>15</v>
      </c>
      <c r="C11" s="23">
        <v>70</v>
      </c>
      <c r="D11" s="23"/>
      <c r="F11" s="6"/>
      <c r="G11" s="23"/>
      <c r="H11" s="23"/>
      <c r="I11" s="23"/>
      <c r="J11" s="16"/>
    </row>
    <row r="12" spans="1:10" x14ac:dyDescent="0.4">
      <c r="A12" s="15"/>
      <c r="B12" s="23" t="s">
        <v>16</v>
      </c>
      <c r="C12" s="23">
        <v>51</v>
      </c>
      <c r="D12" s="23"/>
      <c r="F12" s="11" t="s">
        <v>28</v>
      </c>
      <c r="G12" s="19"/>
      <c r="H12" s="19">
        <f>H3+H9</f>
        <v>456</v>
      </c>
      <c r="I12" s="19"/>
      <c r="J12" s="54"/>
    </row>
    <row r="13" spans="1:10" x14ac:dyDescent="0.4">
      <c r="A13" s="15"/>
      <c r="B13" s="23" t="s">
        <v>17</v>
      </c>
      <c r="C13" s="23">
        <v>25</v>
      </c>
      <c r="D13" s="23"/>
      <c r="F13" s="6"/>
      <c r="G13" s="23"/>
      <c r="H13" s="23"/>
      <c r="I13" s="23"/>
      <c r="J13" s="16"/>
    </row>
    <row r="14" spans="1:10" x14ac:dyDescent="0.4">
      <c r="A14" s="15"/>
      <c r="B14" s="23" t="s">
        <v>18</v>
      </c>
      <c r="C14" s="23">
        <v>175</v>
      </c>
      <c r="D14" s="23"/>
      <c r="F14" s="11"/>
      <c r="G14" s="19"/>
      <c r="H14" s="19"/>
      <c r="I14" s="19"/>
      <c r="J14" s="54"/>
    </row>
    <row r="15" spans="1:10" x14ac:dyDescent="0.4">
      <c r="A15" s="15" t="s">
        <v>19</v>
      </c>
      <c r="B15" s="23"/>
      <c r="C15" s="23">
        <f>SUM(C16:C17)</f>
        <v>87</v>
      </c>
      <c r="D15" s="23"/>
      <c r="F15" s="6" t="s">
        <v>20</v>
      </c>
      <c r="G15" s="23"/>
      <c r="H15" s="23">
        <f>SUM(H16:H17)</f>
        <v>344</v>
      </c>
      <c r="I15" s="23"/>
      <c r="J15" s="16"/>
    </row>
    <row r="16" spans="1:10" x14ac:dyDescent="0.4">
      <c r="A16" s="15"/>
      <c r="B16" s="23" t="s">
        <v>21</v>
      </c>
      <c r="C16" s="23">
        <v>72</v>
      </c>
      <c r="D16" s="23"/>
      <c r="F16" s="6"/>
      <c r="G16" s="23" t="s">
        <v>22</v>
      </c>
      <c r="H16" s="23">
        <f>BS!H17</f>
        <v>80</v>
      </c>
      <c r="I16" s="23"/>
      <c r="J16" s="16"/>
    </row>
    <row r="17" spans="1:10" x14ac:dyDescent="0.4">
      <c r="A17" s="15"/>
      <c r="B17" s="23" t="s">
        <v>23</v>
      </c>
      <c r="C17" s="23">
        <v>15</v>
      </c>
      <c r="D17" s="23"/>
      <c r="F17" s="6"/>
      <c r="G17" s="23" t="s">
        <v>24</v>
      </c>
      <c r="H17" s="23">
        <f>C19-H12-H16</f>
        <v>264</v>
      </c>
      <c r="I17" s="23"/>
      <c r="J17" s="16"/>
    </row>
    <row r="18" spans="1:10" x14ac:dyDescent="0.4">
      <c r="A18" s="2"/>
      <c r="B18" s="24"/>
      <c r="C18" s="24"/>
      <c r="D18" s="24"/>
      <c r="E18" s="3"/>
      <c r="F18" s="17" t="s">
        <v>25</v>
      </c>
      <c r="G18" s="24"/>
      <c r="H18" s="24">
        <f>H15</f>
        <v>344</v>
      </c>
      <c r="I18" s="24"/>
      <c r="J18" s="18"/>
    </row>
    <row r="19" spans="1:10" x14ac:dyDescent="0.4">
      <c r="A19" s="2" t="s">
        <v>26</v>
      </c>
      <c r="B19" s="24"/>
      <c r="C19" s="24">
        <f>C3+C9</f>
        <v>800</v>
      </c>
      <c r="D19" s="24"/>
      <c r="E19" s="3"/>
      <c r="F19" s="41" t="s">
        <v>27</v>
      </c>
      <c r="G19" s="24"/>
      <c r="H19" s="24">
        <f>C19</f>
        <v>800</v>
      </c>
      <c r="I19" s="24"/>
      <c r="J19" s="18"/>
    </row>
  </sheetData>
  <phoneticPr fontId="3"/>
  <pageMargins left="0.70866141732283472" right="0.70866141732283472" top="0.74803149606299213" bottom="0.74803149606299213" header="0.31496062992125984" footer="0.31496062992125984"/>
  <pageSetup paperSize="9" scale="96" firstPageNumber="8" orientation="landscape" useFirstPageNumber="1"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アナウンス</vt:lpstr>
      <vt:lpstr>概要</vt:lpstr>
      <vt:lpstr>BS</vt:lpstr>
      <vt:lpstr>全部原価PL</vt:lpstr>
      <vt:lpstr>変動損益計算</vt:lpstr>
      <vt:lpstr>実態調査</vt:lpstr>
      <vt:lpstr>既存借入内訳</vt:lpstr>
      <vt:lpstr>検討例</vt:lpstr>
      <vt:lpstr>実態BS (ブランク)</vt:lpstr>
      <vt:lpstr>融資組替え提案</vt:lpstr>
      <vt:lpstr>検討メモ</vt:lpstr>
      <vt:lpstr>BS!Print_Area</vt:lpstr>
      <vt:lpstr>検討メモ!Print_Area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2022-09-06T02:15:05Z</cp:lastPrinted>
  <dcterms:created xsi:type="dcterms:W3CDTF">2022-08-18T03:21:09Z</dcterms:created>
  <dcterms:modified xsi:type="dcterms:W3CDTF">2022-09-09T06:33:42Z</dcterms:modified>
</cp:coreProperties>
</file>